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145" windowHeight="7815" activeTab="2"/>
  </bookViews>
  <sheets>
    <sheet name="flash dati distretto" sheetId="1" r:id="rId1"/>
    <sheet name="dati GGG" sheetId="2" r:id="rId2"/>
    <sheet name="dati famiglie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<sst xmlns="http://schemas.openxmlformats.org/spreadsheetml/2006/main" count="143" uniqueCount="49">
  <si>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</si>
  <si>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</si>
  <si>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</si>
  <si>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</si>
  <si>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</si>
  <si>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</si>
  <si>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</si>
  <si>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</si>
  <si>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</si>
  <si>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</si>
  <si>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</si>
  <si>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</si>
  <si>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</si>
  <si>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</si>
  <si>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</si>
  <si>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</si>
  <si>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Classi di età</t>
  </si>
  <si>
    <t xml:space="preserve">Totale </t>
  </si>
  <si>
    <t>Totale</t>
  </si>
  <si>
    <t>Maschi</t>
  </si>
  <si>
    <t>Femmine</t>
  </si>
  <si>
    <t>%</t>
  </si>
  <si>
    <t>6 e più</t>
  </si>
  <si>
    <t>COMUNE</t>
  </si>
  <si>
    <t>MASCHI</t>
  </si>
  <si>
    <t>FEMMINE</t>
  </si>
  <si>
    <t>TOTALE</t>
  </si>
  <si>
    <t>BAZZANO</t>
  </si>
  <si>
    <t>CASTELLO DI SERRAVALLE</t>
  </si>
  <si>
    <t>CRESPELLANO</t>
  </si>
  <si>
    <t>MONTE SAN PIETRO</t>
  </si>
  <si>
    <t>MONTEVEGLIO</t>
  </si>
  <si>
    <t>SAVIGNO</t>
  </si>
  <si>
    <t>CASALECCHIO DI RENO</t>
  </si>
  <si>
    <t>ZOLA PREDOSA</t>
  </si>
  <si>
    <t>POPOLAZIONE TOTALE RESIDENTE AL 31/12/2012</t>
  </si>
  <si>
    <t>POPOLAZIONE ITALIANA RESIDENTE AL 31/12/2012</t>
  </si>
  <si>
    <t>POPOLAZIONE STRANIERA RESIDENTE AL 31/12/2012</t>
  </si>
  <si>
    <t>PERCENTUALE POPOLAZIONE STRANIERA RESIDENTE AL 31/12/2012</t>
  </si>
  <si>
    <t>80-84</t>
  </si>
  <si>
    <t>85-89</t>
  </si>
  <si>
    <t>90-94</t>
  </si>
  <si>
    <t>95 e oltre</t>
  </si>
  <si>
    <t>Popolazione residente per sesso e classi di età nel Comune di Monte San Pietro al 31/12/2012</t>
  </si>
  <si>
    <t>Popolazione italiana per sesso e classi di età residente nel Comune di Monte San Pietro al 31/12/2012</t>
  </si>
  <si>
    <t>Popolazione straniera per sesso e classi di età residente nel Comune di Monte San Pietro al 31/12/2012</t>
  </si>
  <si>
    <t>N. Componenti</t>
  </si>
  <si>
    <t>Famiglie</t>
  </si>
  <si>
    <t>Famiglie residenti nel Comune di           Monte San Pietro per numero di componenti            Anno 2012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</si>
</sst>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00"/>
    <numFmt numFmtId="169" formatCode="0.00000"/>
    <numFmt numFmtId="170" formatCode="0.0000"/>
    <numFmt numFmtId="171" formatCode="0.000"/>
    <numFmt numFmtId="172" formatCode="0.0000000"/>
    <numFmt numFmtId="173" formatCode="#,##0.0"/>
    <numFmt numFmtId="174" formatCode="0.0%"/>
    <numFmt numFmtId="175" formatCode="#,##0_ ;\-#,##0\ "/>
    <numFmt numFmtId="176" formatCode="0.0"/>
    <numFmt numFmtId="177" formatCode="_-* #,##0_-;\-* #,##0_-;_-* &quot;-&quot;??_-;_-@_-"/>
  </numFmts>
  <fonts count="10">
    <font>
      <sz val="10"/>
      <name val="Arial"/>
      <family val="0"/>
    </font>
    <font>
      <b/>
      <sz val="2"/>
      <color indexed="9"/>
      <name val="Arial"/>
      <family val="2"/>
    </font>
    <font>
      <b/>
      <sz val="1.5"/>
      <name val="Arial"/>
      <family val="2"/>
    </font>
    <font>
      <sz val="2.5"/>
      <name val="Arial"/>
      <family val="0"/>
    </font>
    <font>
      <b/>
      <sz val="1.75"/>
      <name val="Arial"/>
      <family val="2"/>
    </font>
    <font>
      <b/>
      <sz val="1"/>
      <name val="Arial"/>
      <family val="2"/>
    </font>
    <font>
      <b/>
      <sz val="1.75"/>
      <color indexed="9"/>
      <name val="Arial"/>
      <family val="2"/>
    </font>
    <font>
      <b/>
      <sz val="2"/>
      <name val="Arial"/>
      <family val="2"/>
    </font>
    <font>
      <sz val="10"/>
      <name val="Helvetica"/>
      <family val="2"/>
    </font>
    <font>
      <b/>
      <sz val="10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/>
    </xf>
    <xf numFmtId="3" fontId="8" fillId="0" borderId="1" xfId="15" applyNumberFormat="1" applyFont="1" applyBorder="1" applyAlignment="1">
      <alignment horizontal="center"/>
    </xf>
    <xf numFmtId="3" fontId="9" fillId="0" borderId="1" xfId="15" applyNumberFormat="1" applyFont="1" applyBorder="1" applyAlignment="1">
      <alignment horizontal="center"/>
    </xf>
    <xf numFmtId="174" fontId="8" fillId="0" borderId="1" xfId="17" applyNumberFormat="1" applyFont="1" applyBorder="1" applyAlignment="1">
      <alignment horizontal="center"/>
    </xf>
    <xf numFmtId="174" fontId="9" fillId="0" borderId="1" xfId="17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77" fontId="9" fillId="0" borderId="1" xfId="15" applyNumberFormat="1" applyFont="1" applyBorder="1" applyAlignment="1">
      <alignment horizontal="center"/>
    </xf>
    <xf numFmtId="176" fontId="8" fillId="0" borderId="1" xfId="0" applyNumberFormat="1" applyFont="1" applyBorder="1" applyAlignment="1">
      <alignment horizontal="center"/>
    </xf>
    <xf numFmtId="174" fontId="8" fillId="0" borderId="1" xfId="17" applyNumberFormat="1" applyFont="1" applyBorder="1" applyAlignment="1">
      <alignment/>
    </xf>
    <xf numFmtId="49" fontId="8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 wrapText="1"/>
    </xf>
    <xf numFmtId="41" fontId="9" fillId="0" borderId="1" xfId="16" applyFont="1" applyBorder="1" applyAlignment="1">
      <alignment/>
    </xf>
    <xf numFmtId="3" fontId="9" fillId="0" borderId="1" xfId="16" applyNumberFormat="1" applyFont="1" applyBorder="1" applyAlignment="1">
      <alignment horizontal="center"/>
    </xf>
    <xf numFmtId="9" fontId="9" fillId="0" borderId="1" xfId="17" applyNumberFormat="1" applyFont="1" applyBorder="1" applyAlignment="1">
      <alignment/>
    </xf>
    <xf numFmtId="41" fontId="9" fillId="0" borderId="1" xfId="16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9" fontId="9" fillId="0" borderId="1" xfId="17" applyNumberFormat="1" applyFont="1" applyBorder="1" applyAlignment="1">
      <alignment horizontal="center"/>
    </xf>
    <xf numFmtId="3" fontId="8" fillId="0" borderId="1" xfId="15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497540"/>
        <c:axId val="13477861"/>
      </c:barChart>
      <c:catAx>
        <c:axId val="1497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3477861"/>
        <c:crosses val="autoZero"/>
        <c:auto val="1"/>
        <c:lblOffset val="100"/>
        <c:noMultiLvlLbl val="0"/>
      </c:catAx>
      <c:valAx>
        <c:axId val="134778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4975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9148894"/>
        <c:axId val="15231183"/>
      </c:barChart>
      <c:catAx>
        <c:axId val="9148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5231183"/>
        <c:crosses val="autoZero"/>
        <c:auto val="1"/>
        <c:lblOffset val="100"/>
        <c:noMultiLvlLbl val="0"/>
      </c:catAx>
      <c:valAx>
        <c:axId val="152311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91488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862920"/>
        <c:axId val="25766281"/>
      </c:barChart>
      <c:catAx>
        <c:axId val="2862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25766281"/>
        <c:crosses val="autoZero"/>
        <c:auto val="1"/>
        <c:lblOffset val="100"/>
        <c:noMultiLvlLbl val="0"/>
      </c:catAx>
      <c:valAx>
        <c:axId val="25766281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8629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0569938"/>
        <c:axId val="6693987"/>
      </c:barChart>
      <c:catAx>
        <c:axId val="30569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693987"/>
        <c:crosses val="autoZero"/>
        <c:auto val="1"/>
        <c:lblOffset val="100"/>
        <c:noMultiLvlLbl val="0"/>
      </c:catAx>
      <c:valAx>
        <c:axId val="66939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05699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4191886"/>
        <c:axId val="17964927"/>
      </c:barChart>
      <c:catAx>
        <c:axId val="54191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7964927"/>
        <c:crosses val="autoZero"/>
        <c:auto val="1"/>
        <c:lblOffset val="100"/>
        <c:noMultiLvlLbl val="0"/>
      </c:catAx>
      <c:valAx>
        <c:axId val="179649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41918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7466616"/>
        <c:axId val="45872953"/>
      </c:barChart>
      <c:catAx>
        <c:axId val="27466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5872953"/>
        <c:crosses val="autoZero"/>
        <c:auto val="1"/>
        <c:lblOffset val="100"/>
        <c:noMultiLvlLbl val="0"/>
      </c:catAx>
      <c:valAx>
        <c:axId val="45872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74666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0203394"/>
        <c:axId val="24721683"/>
      </c:barChart>
      <c:catAx>
        <c:axId val="1020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24721683"/>
        <c:crosses val="autoZero"/>
        <c:auto val="1"/>
        <c:lblOffset val="100"/>
        <c:noMultiLvlLbl val="0"/>
      </c:catAx>
      <c:valAx>
        <c:axId val="247216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02033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1168556"/>
        <c:axId val="56299277"/>
      </c:barChart>
      <c:catAx>
        <c:axId val="2116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56299277"/>
        <c:crosses val="autoZero"/>
        <c:auto val="1"/>
        <c:lblOffset val="100"/>
        <c:noMultiLvlLbl val="0"/>
      </c:catAx>
      <c:valAx>
        <c:axId val="56299277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11685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6931446"/>
        <c:axId val="63947559"/>
      </c:barChart>
      <c:catAx>
        <c:axId val="36931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3947559"/>
        <c:crosses val="autoZero"/>
        <c:auto val="1"/>
        <c:lblOffset val="100"/>
        <c:noMultiLvlLbl val="0"/>
      </c:catAx>
      <c:valAx>
        <c:axId val="639475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69314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8657120"/>
        <c:axId val="12369761"/>
      </c:barChart>
      <c:catAx>
        <c:axId val="38657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2369761"/>
        <c:crosses val="autoZero"/>
        <c:auto val="1"/>
        <c:lblOffset val="100"/>
        <c:noMultiLvlLbl val="0"/>
      </c:catAx>
      <c:valAx>
        <c:axId val="123697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86571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4218986"/>
        <c:axId val="62426555"/>
      </c:barChart>
      <c:catAx>
        <c:axId val="44218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2426555"/>
        <c:crosses val="autoZero"/>
        <c:auto val="1"/>
        <c:lblOffset val="100"/>
        <c:noMultiLvlLbl val="0"/>
      </c:catAx>
      <c:valAx>
        <c:axId val="62426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42189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4968084"/>
        <c:axId val="23386165"/>
      </c:barChart>
      <c:catAx>
        <c:axId val="24968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3386165"/>
        <c:crosses val="autoZero"/>
        <c:auto val="1"/>
        <c:lblOffset val="100"/>
        <c:noMultiLvlLbl val="0"/>
      </c:catAx>
      <c:valAx>
        <c:axId val="23386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49680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381000" y="7896225"/>
        <a:ext cx="8791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11001375" y="7896225"/>
        <a:ext cx="795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381000" y="7896225"/>
        <a:ext cx="8848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4" name="Chart 4"/>
        <xdr:cNvGraphicFramePr/>
      </xdr:nvGraphicFramePr>
      <xdr:xfrm>
        <a:off x="11134725" y="7896225"/>
        <a:ext cx="7886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5" name="Chart 5"/>
        <xdr:cNvGraphicFramePr/>
      </xdr:nvGraphicFramePr>
      <xdr:xfrm>
        <a:off x="11134725" y="7896225"/>
        <a:ext cx="7867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6" name="Chart 6"/>
        <xdr:cNvGraphicFramePr/>
      </xdr:nvGraphicFramePr>
      <xdr:xfrm>
        <a:off x="400050" y="7896225"/>
        <a:ext cx="8858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7" name="Chart 8"/>
        <xdr:cNvGraphicFramePr/>
      </xdr:nvGraphicFramePr>
      <xdr:xfrm>
        <a:off x="381000" y="7896225"/>
        <a:ext cx="87915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11001375" y="7896225"/>
        <a:ext cx="7953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9" name="Chart 10"/>
        <xdr:cNvGraphicFramePr/>
      </xdr:nvGraphicFramePr>
      <xdr:xfrm>
        <a:off x="381000" y="7896225"/>
        <a:ext cx="88487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11134725" y="7896225"/>
        <a:ext cx="78867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11" name="Chart 12"/>
        <xdr:cNvGraphicFramePr/>
      </xdr:nvGraphicFramePr>
      <xdr:xfrm>
        <a:off x="11134725" y="7896225"/>
        <a:ext cx="786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400050" y="7896225"/>
        <a:ext cx="88582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ash%20stato%20popolazione%20distretto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ash dati distret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B1:O24"/>
  <sheetViews>
    <sheetView workbookViewId="0" topLeftCell="A1">
      <selection activeCell="B2" sqref="B2:E2"/>
    </sheetView>
  </sheetViews>
  <sheetFormatPr defaultColWidth="9.140625" defaultRowHeight="12.75"/>
  <cols>
    <col min="1" max="1" width="5.7109375" style="1" customWidth="1"/>
    <col min="2" max="2" width="27.7109375" style="1" customWidth="1"/>
    <col min="3" max="5" width="10.7109375" style="1" customWidth="1"/>
    <col min="6" max="6" width="5.7109375" style="1" customWidth="1"/>
    <col min="7" max="7" width="27.7109375" style="1" customWidth="1"/>
    <col min="8" max="10" width="10.7109375" style="1" customWidth="1"/>
    <col min="11" max="11" width="5.7109375" style="1" customWidth="1"/>
    <col min="12" max="12" width="27.7109375" style="1" customWidth="1"/>
    <col min="13" max="13" width="10.7109375" style="1" customWidth="1"/>
    <col min="14" max="14" width="10.57421875" style="1" customWidth="1"/>
    <col min="15" max="15" width="10.7109375" style="1" customWidth="1"/>
    <col min="16" max="16384" width="9.140625" style="1" customWidth="1"/>
  </cols>
  <sheetData>
    <row r="1" spans="2:15" ht="22.5" customHeigh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2:15" ht="15" customHeight="1">
      <c r="B2" s="27" t="s">
        <v>35</v>
      </c>
      <c r="C2" s="28"/>
      <c r="D2" s="28"/>
      <c r="E2" s="29"/>
      <c r="G2" s="27" t="s">
        <v>36</v>
      </c>
      <c r="H2" s="28"/>
      <c r="I2" s="28"/>
      <c r="J2" s="29"/>
      <c r="L2" s="27" t="s">
        <v>37</v>
      </c>
      <c r="M2" s="28"/>
      <c r="N2" s="28"/>
      <c r="O2" s="29"/>
    </row>
    <row r="3" spans="2:15" ht="15" customHeight="1">
      <c r="B3" s="2" t="s">
        <v>23</v>
      </c>
      <c r="C3" s="3" t="s">
        <v>24</v>
      </c>
      <c r="D3" s="3" t="s">
        <v>25</v>
      </c>
      <c r="E3" s="3" t="s">
        <v>26</v>
      </c>
      <c r="G3" s="4" t="s">
        <v>23</v>
      </c>
      <c r="H3" s="3" t="s">
        <v>24</v>
      </c>
      <c r="I3" s="3" t="s">
        <v>25</v>
      </c>
      <c r="J3" s="3" t="s">
        <v>26</v>
      </c>
      <c r="L3" s="4" t="s">
        <v>23</v>
      </c>
      <c r="M3" s="3" t="s">
        <v>24</v>
      </c>
      <c r="N3" s="3" t="s">
        <v>25</v>
      </c>
      <c r="O3" s="3" t="s">
        <v>26</v>
      </c>
    </row>
    <row r="4" spans="2:15" ht="15" customHeight="1">
      <c r="B4" s="5" t="s">
        <v>27</v>
      </c>
      <c r="C4" s="6">
        <v>3351</v>
      </c>
      <c r="D4" s="6">
        <v>3503</v>
      </c>
      <c r="E4" s="6">
        <f aca="true" t="shared" si="0" ref="E4:E10">SUM(C4:D4)</f>
        <v>6854</v>
      </c>
      <c r="G4" s="5" t="s">
        <v>27</v>
      </c>
      <c r="H4" s="6">
        <f aca="true" t="shared" si="1" ref="H4:J12">C4-M4</f>
        <v>2821</v>
      </c>
      <c r="I4" s="6">
        <f t="shared" si="1"/>
        <v>2993</v>
      </c>
      <c r="J4" s="6">
        <f t="shared" si="1"/>
        <v>5814</v>
      </c>
      <c r="L4" s="5" t="s">
        <v>27</v>
      </c>
      <c r="M4" s="6">
        <v>530</v>
      </c>
      <c r="N4" s="6">
        <v>510</v>
      </c>
      <c r="O4" s="6">
        <f>SUM(M4:N4)</f>
        <v>1040</v>
      </c>
    </row>
    <row r="5" spans="2:15" ht="15" customHeight="1">
      <c r="B5" s="5" t="s">
        <v>33</v>
      </c>
      <c r="C5" s="6">
        <v>17176</v>
      </c>
      <c r="D5" s="6">
        <v>19249</v>
      </c>
      <c r="E5" s="6">
        <f t="shared" si="0"/>
        <v>36425</v>
      </c>
      <c r="G5" s="5" t="s">
        <v>33</v>
      </c>
      <c r="H5" s="6">
        <f t="shared" si="1"/>
        <v>15337</v>
      </c>
      <c r="I5" s="6">
        <f t="shared" si="1"/>
        <v>16963</v>
      </c>
      <c r="J5" s="6">
        <f t="shared" si="1"/>
        <v>32300</v>
      </c>
      <c r="L5" s="5" t="s">
        <v>33</v>
      </c>
      <c r="M5" s="6">
        <v>1839</v>
      </c>
      <c r="N5" s="6">
        <v>2286</v>
      </c>
      <c r="O5" s="6">
        <f>SUM(M5:N5)</f>
        <v>4125</v>
      </c>
    </row>
    <row r="6" spans="2:15" ht="15" customHeight="1">
      <c r="B6" s="5" t="s">
        <v>28</v>
      </c>
      <c r="C6" s="6">
        <v>2497</v>
      </c>
      <c r="D6" s="6">
        <v>2407</v>
      </c>
      <c r="E6" s="6">
        <f t="shared" si="0"/>
        <v>4904</v>
      </c>
      <c r="G6" s="5" t="s">
        <v>28</v>
      </c>
      <c r="H6" s="6">
        <f t="shared" si="1"/>
        <v>2243</v>
      </c>
      <c r="I6" s="6">
        <f t="shared" si="1"/>
        <v>2154</v>
      </c>
      <c r="J6" s="6">
        <f t="shared" si="1"/>
        <v>4397</v>
      </c>
      <c r="L6" s="5" t="s">
        <v>28</v>
      </c>
      <c r="M6" s="6">
        <v>254</v>
      </c>
      <c r="N6" s="6">
        <v>253</v>
      </c>
      <c r="O6" s="6">
        <f aca="true" t="shared" si="2" ref="O6:O11">SUM(M6:N6)</f>
        <v>507</v>
      </c>
    </row>
    <row r="7" spans="2:15" ht="15" customHeight="1">
      <c r="B7" s="5" t="s">
        <v>29</v>
      </c>
      <c r="C7" s="6">
        <v>5043</v>
      </c>
      <c r="D7" s="6">
        <v>5185</v>
      </c>
      <c r="E7" s="6">
        <f t="shared" si="0"/>
        <v>10228</v>
      </c>
      <c r="G7" s="5" t="s">
        <v>29</v>
      </c>
      <c r="H7" s="6">
        <f t="shared" si="1"/>
        <v>4484</v>
      </c>
      <c r="I7" s="6">
        <f t="shared" si="1"/>
        <v>4609</v>
      </c>
      <c r="J7" s="6">
        <f t="shared" si="1"/>
        <v>9093</v>
      </c>
      <c r="L7" s="5" t="s">
        <v>29</v>
      </c>
      <c r="M7" s="6">
        <v>559</v>
      </c>
      <c r="N7" s="6">
        <v>576</v>
      </c>
      <c r="O7" s="6">
        <f t="shared" si="2"/>
        <v>1135</v>
      </c>
    </row>
    <row r="8" spans="2:15" ht="15" customHeight="1">
      <c r="B8" s="5" t="s">
        <v>30</v>
      </c>
      <c r="C8" s="6">
        <v>5392</v>
      </c>
      <c r="D8" s="6">
        <v>5569</v>
      </c>
      <c r="E8" s="6">
        <f t="shared" si="0"/>
        <v>10961</v>
      </c>
      <c r="G8" s="5" t="s">
        <v>30</v>
      </c>
      <c r="H8" s="6">
        <f t="shared" si="1"/>
        <v>5073</v>
      </c>
      <c r="I8" s="6">
        <f t="shared" si="1"/>
        <v>5150</v>
      </c>
      <c r="J8" s="6">
        <f t="shared" si="1"/>
        <v>10223</v>
      </c>
      <c r="L8" s="5" t="s">
        <v>30</v>
      </c>
      <c r="M8" s="6">
        <v>319</v>
      </c>
      <c r="N8" s="6">
        <v>419</v>
      </c>
      <c r="O8" s="6">
        <f t="shared" si="2"/>
        <v>738</v>
      </c>
    </row>
    <row r="9" spans="2:15" ht="15" customHeight="1">
      <c r="B9" s="5" t="s">
        <v>31</v>
      </c>
      <c r="C9" s="6">
        <v>2672</v>
      </c>
      <c r="D9" s="6">
        <v>2723</v>
      </c>
      <c r="E9" s="6">
        <f t="shared" si="0"/>
        <v>5395</v>
      </c>
      <c r="G9" s="5" t="s">
        <v>31</v>
      </c>
      <c r="H9" s="6">
        <f t="shared" si="1"/>
        <v>2413</v>
      </c>
      <c r="I9" s="6">
        <f t="shared" si="1"/>
        <v>2434</v>
      </c>
      <c r="J9" s="6">
        <f t="shared" si="1"/>
        <v>4847</v>
      </c>
      <c r="L9" s="5" t="s">
        <v>31</v>
      </c>
      <c r="M9" s="6">
        <v>259</v>
      </c>
      <c r="N9" s="6">
        <v>289</v>
      </c>
      <c r="O9" s="6">
        <f t="shared" si="2"/>
        <v>548</v>
      </c>
    </row>
    <row r="10" spans="2:15" ht="15" customHeight="1">
      <c r="B10" s="5" t="s">
        <v>32</v>
      </c>
      <c r="C10" s="6">
        <v>1356</v>
      </c>
      <c r="D10" s="6">
        <v>1366</v>
      </c>
      <c r="E10" s="6">
        <f t="shared" si="0"/>
        <v>2722</v>
      </c>
      <c r="G10" s="5" t="s">
        <v>32</v>
      </c>
      <c r="H10" s="6">
        <f t="shared" si="1"/>
        <v>1251</v>
      </c>
      <c r="I10" s="6">
        <f t="shared" si="1"/>
        <v>1220</v>
      </c>
      <c r="J10" s="6">
        <f t="shared" si="1"/>
        <v>2471</v>
      </c>
      <c r="L10" s="5" t="s">
        <v>32</v>
      </c>
      <c r="M10" s="6">
        <v>105</v>
      </c>
      <c r="N10" s="6">
        <v>146</v>
      </c>
      <c r="O10" s="6">
        <f t="shared" si="2"/>
        <v>251</v>
      </c>
    </row>
    <row r="11" spans="2:15" ht="15" customHeight="1">
      <c r="B11" s="5" t="s">
        <v>34</v>
      </c>
      <c r="C11" s="6">
        <v>9039</v>
      </c>
      <c r="D11" s="6">
        <v>9585</v>
      </c>
      <c r="E11" s="6">
        <v>18624</v>
      </c>
      <c r="G11" s="5" t="s">
        <v>34</v>
      </c>
      <c r="H11" s="6">
        <f t="shared" si="1"/>
        <v>8407</v>
      </c>
      <c r="I11" s="6">
        <f t="shared" si="1"/>
        <v>8811</v>
      </c>
      <c r="J11" s="6">
        <f t="shared" si="1"/>
        <v>17218</v>
      </c>
      <c r="L11" s="5" t="s">
        <v>34</v>
      </c>
      <c r="M11" s="6">
        <v>632</v>
      </c>
      <c r="N11" s="6">
        <v>774</v>
      </c>
      <c r="O11" s="6">
        <f t="shared" si="2"/>
        <v>1406</v>
      </c>
    </row>
    <row r="12" spans="2:15" ht="15" customHeight="1">
      <c r="B12" s="4" t="s">
        <v>26</v>
      </c>
      <c r="C12" s="7">
        <f>SUM(C4:C11)</f>
        <v>46526</v>
      </c>
      <c r="D12" s="7">
        <f>SUM(D4:D11)</f>
        <v>49587</v>
      </c>
      <c r="E12" s="7">
        <f>SUM(E4:E11)</f>
        <v>96113</v>
      </c>
      <c r="G12" s="4" t="s">
        <v>26</v>
      </c>
      <c r="H12" s="7">
        <f t="shared" si="1"/>
        <v>42029</v>
      </c>
      <c r="I12" s="7">
        <f t="shared" si="1"/>
        <v>44334</v>
      </c>
      <c r="J12" s="7">
        <f t="shared" si="1"/>
        <v>86363</v>
      </c>
      <c r="L12" s="4" t="s">
        <v>26</v>
      </c>
      <c r="M12" s="7">
        <f>SUM(M4:M11)</f>
        <v>4497</v>
      </c>
      <c r="N12" s="7">
        <f>SUM(N4:N11)</f>
        <v>5253</v>
      </c>
      <c r="O12" s="7">
        <f>SUM(O4:O11)</f>
        <v>9750</v>
      </c>
    </row>
    <row r="13" spans="2:15" ht="22.5" customHeight="1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2:5" ht="27" customHeight="1">
      <c r="B14" s="27" t="s">
        <v>38</v>
      </c>
      <c r="C14" s="28"/>
      <c r="D14" s="28"/>
      <c r="E14" s="29"/>
    </row>
    <row r="15" spans="2:5" ht="15" customHeight="1">
      <c r="B15" s="4" t="s">
        <v>23</v>
      </c>
      <c r="C15" s="3" t="s">
        <v>24</v>
      </c>
      <c r="D15" s="3" t="s">
        <v>25</v>
      </c>
      <c r="E15" s="3" t="s">
        <v>26</v>
      </c>
    </row>
    <row r="16" spans="2:5" ht="15" customHeight="1">
      <c r="B16" s="5" t="s">
        <v>27</v>
      </c>
      <c r="C16" s="8">
        <f aca="true" t="shared" si="3" ref="C16:C24">(M4/C4)</f>
        <v>0.15816174276335423</v>
      </c>
      <c r="D16" s="8">
        <f aca="true" t="shared" si="4" ref="D16:D24">N4/D4</f>
        <v>0.14558949471881244</v>
      </c>
      <c r="E16" s="8">
        <f aca="true" t="shared" si="5" ref="E16:E24">(O4/E4)</f>
        <v>0.1517362124306974</v>
      </c>
    </row>
    <row r="17" spans="2:5" ht="15" customHeight="1">
      <c r="B17" s="5" t="s">
        <v>33</v>
      </c>
      <c r="C17" s="8">
        <f t="shared" si="3"/>
        <v>0.10706800186306474</v>
      </c>
      <c r="D17" s="8">
        <f t="shared" si="4"/>
        <v>0.11875941607356226</v>
      </c>
      <c r="E17" s="8">
        <f t="shared" si="5"/>
        <v>0.11324639670555937</v>
      </c>
    </row>
    <row r="18" spans="2:5" ht="15" customHeight="1">
      <c r="B18" s="5" t="s">
        <v>28</v>
      </c>
      <c r="C18" s="8">
        <f t="shared" si="3"/>
        <v>0.10172206647977573</v>
      </c>
      <c r="D18" s="8">
        <f t="shared" si="4"/>
        <v>0.10511009555463233</v>
      </c>
      <c r="E18" s="8">
        <f t="shared" si="5"/>
        <v>0.10338499184339314</v>
      </c>
    </row>
    <row r="19" spans="2:5" ht="15" customHeight="1">
      <c r="B19" s="5" t="s">
        <v>29</v>
      </c>
      <c r="C19" s="8">
        <f t="shared" si="3"/>
        <v>0.1108467182232798</v>
      </c>
      <c r="D19" s="8">
        <f t="shared" si="4"/>
        <v>0.11108968177434908</v>
      </c>
      <c r="E19" s="8">
        <f t="shared" si="5"/>
        <v>0.11096988658584278</v>
      </c>
    </row>
    <row r="20" spans="2:5" ht="15" customHeight="1">
      <c r="B20" s="5" t="s">
        <v>30</v>
      </c>
      <c r="C20" s="8">
        <f t="shared" si="3"/>
        <v>0.05916172106824926</v>
      </c>
      <c r="D20" s="8">
        <f t="shared" si="4"/>
        <v>0.07523792422337942</v>
      </c>
      <c r="E20" s="8">
        <f t="shared" si="5"/>
        <v>0.06732962320956117</v>
      </c>
    </row>
    <row r="21" spans="2:5" ht="15" customHeight="1">
      <c r="B21" s="5" t="s">
        <v>31</v>
      </c>
      <c r="C21" s="8">
        <f t="shared" si="3"/>
        <v>0.09693113772455089</v>
      </c>
      <c r="D21" s="8">
        <f t="shared" si="4"/>
        <v>0.10613294160852002</v>
      </c>
      <c r="E21" s="8">
        <f t="shared" si="5"/>
        <v>0.10157553290083411</v>
      </c>
    </row>
    <row r="22" spans="2:5" ht="15" customHeight="1">
      <c r="B22" s="5" t="s">
        <v>32</v>
      </c>
      <c r="C22" s="8">
        <f t="shared" si="3"/>
        <v>0.07743362831858407</v>
      </c>
      <c r="D22" s="8">
        <f t="shared" si="4"/>
        <v>0.10688140556368961</v>
      </c>
      <c r="E22" s="8">
        <f t="shared" si="5"/>
        <v>0.09221160911094783</v>
      </c>
    </row>
    <row r="23" spans="2:5" ht="15" customHeight="1">
      <c r="B23" s="5" t="s">
        <v>34</v>
      </c>
      <c r="C23" s="8">
        <f t="shared" si="3"/>
        <v>0.06991923885385551</v>
      </c>
      <c r="D23" s="8">
        <f t="shared" si="4"/>
        <v>0.08075117370892018</v>
      </c>
      <c r="E23" s="8">
        <f t="shared" si="5"/>
        <v>0.07549398625429553</v>
      </c>
    </row>
    <row r="24" spans="2:5" ht="15" customHeight="1">
      <c r="B24" s="4" t="s">
        <v>26</v>
      </c>
      <c r="C24" s="9">
        <f t="shared" si="3"/>
        <v>0.09665563340927653</v>
      </c>
      <c r="D24" s="9">
        <f t="shared" si="4"/>
        <v>0.10593502329239518</v>
      </c>
      <c r="E24" s="9">
        <f t="shared" si="5"/>
        <v>0.1014430930259174</v>
      </c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42" ht="30" customHeight="1"/>
  </sheetData>
  <mergeCells count="6">
    <mergeCell ref="B13:O13"/>
    <mergeCell ref="B14:E14"/>
    <mergeCell ref="B2:E2"/>
    <mergeCell ref="B1:O1"/>
    <mergeCell ref="G2:J2"/>
    <mergeCell ref="L2:O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R26"/>
  <sheetViews>
    <sheetView workbookViewId="0" topLeftCell="A1">
      <selection activeCell="B33" sqref="B33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6" width="9.7109375" style="1" customWidth="1"/>
    <col min="7" max="7" width="5.7109375" style="1" customWidth="1"/>
    <col min="8" max="8" width="12.7109375" style="1" customWidth="1"/>
    <col min="9" max="12" width="9.7109375" style="1" customWidth="1"/>
    <col min="13" max="13" width="5.7109375" style="1" customWidth="1"/>
    <col min="14" max="14" width="12.7109375" style="1" customWidth="1"/>
    <col min="15" max="18" width="9.7109375" style="1" customWidth="1"/>
    <col min="19" max="16384" width="9.140625" style="1" customWidth="1"/>
  </cols>
  <sheetData>
    <row r="1" spans="1:18" ht="22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2:18" ht="12.75" customHeight="1">
      <c r="B2" s="30" t="s">
        <v>43</v>
      </c>
      <c r="C2" s="30"/>
      <c r="D2" s="30"/>
      <c r="E2" s="30"/>
      <c r="F2" s="30"/>
      <c r="G2" s="10"/>
      <c r="H2" s="30" t="s">
        <v>44</v>
      </c>
      <c r="I2" s="30"/>
      <c r="J2" s="30"/>
      <c r="K2" s="30"/>
      <c r="L2" s="30"/>
      <c r="M2" s="10"/>
      <c r="N2" s="30" t="s">
        <v>45</v>
      </c>
      <c r="O2" s="30"/>
      <c r="P2" s="30"/>
      <c r="Q2" s="30"/>
      <c r="R2" s="30"/>
    </row>
    <row r="3" spans="2:18" ht="20.25" customHeight="1">
      <c r="B3" s="30"/>
      <c r="C3" s="30"/>
      <c r="D3" s="30"/>
      <c r="E3" s="30"/>
      <c r="F3" s="30"/>
      <c r="G3" s="10"/>
      <c r="H3" s="30"/>
      <c r="I3" s="30"/>
      <c r="J3" s="30"/>
      <c r="K3" s="30"/>
      <c r="L3" s="30"/>
      <c r="M3" s="10"/>
      <c r="N3" s="30"/>
      <c r="O3" s="30"/>
      <c r="P3" s="30"/>
      <c r="Q3" s="30"/>
      <c r="R3" s="30"/>
    </row>
    <row r="4" spans="2:18" ht="15" customHeight="1">
      <c r="B4" s="4" t="s">
        <v>16</v>
      </c>
      <c r="C4" s="3" t="s">
        <v>19</v>
      </c>
      <c r="D4" s="3" t="s">
        <v>20</v>
      </c>
      <c r="E4" s="3" t="s">
        <v>18</v>
      </c>
      <c r="F4" s="11" t="s">
        <v>21</v>
      </c>
      <c r="H4" s="4" t="s">
        <v>16</v>
      </c>
      <c r="I4" s="3" t="s">
        <v>19</v>
      </c>
      <c r="J4" s="3" t="s">
        <v>20</v>
      </c>
      <c r="K4" s="3" t="s">
        <v>18</v>
      </c>
      <c r="L4" s="11" t="s">
        <v>21</v>
      </c>
      <c r="N4" s="4" t="s">
        <v>16</v>
      </c>
      <c r="O4" s="3" t="s">
        <v>19</v>
      </c>
      <c r="P4" s="3" t="s">
        <v>20</v>
      </c>
      <c r="Q4" s="3" t="s">
        <v>18</v>
      </c>
      <c r="R4" s="11" t="s">
        <v>21</v>
      </c>
    </row>
    <row r="5" spans="2:18" ht="15" customHeight="1">
      <c r="B5" s="5" t="s">
        <v>0</v>
      </c>
      <c r="C5" s="12">
        <v>250</v>
      </c>
      <c r="D5" s="12">
        <v>188</v>
      </c>
      <c r="E5" s="12">
        <v>438</v>
      </c>
      <c r="F5" s="15">
        <f>(E5/$E$25)*100</f>
        <v>3.9959857677219235</v>
      </c>
      <c r="H5" s="5" t="s">
        <v>0</v>
      </c>
      <c r="I5" s="12">
        <v>228</v>
      </c>
      <c r="J5" s="12">
        <v>164</v>
      </c>
      <c r="K5" s="12">
        <f>SUM(I5:J5)</f>
        <v>392</v>
      </c>
      <c r="L5" s="16">
        <f>(K5/$K$25)</f>
        <v>0.038344908539567645</v>
      </c>
      <c r="N5" s="5" t="s">
        <v>0</v>
      </c>
      <c r="O5" s="12">
        <v>22</v>
      </c>
      <c r="P5" s="12">
        <v>24</v>
      </c>
      <c r="Q5" s="12">
        <f>SUM(O5:P5)</f>
        <v>46</v>
      </c>
      <c r="R5" s="16">
        <f>(Q5/$Q$25)</f>
        <v>0.06233062330623306</v>
      </c>
    </row>
    <row r="6" spans="2:18" ht="15" customHeight="1">
      <c r="B6" s="17" t="s">
        <v>1</v>
      </c>
      <c r="C6" s="12">
        <v>261</v>
      </c>
      <c r="D6" s="12">
        <v>266</v>
      </c>
      <c r="E6" s="12">
        <v>527</v>
      </c>
      <c r="F6" s="15">
        <f aca="true" t="shared" si="0" ref="F6:F25">(E6/$E$25)*100</f>
        <v>4.807955478514734</v>
      </c>
      <c r="H6" s="5" t="s">
        <v>1</v>
      </c>
      <c r="I6" s="12">
        <v>236</v>
      </c>
      <c r="J6" s="12">
        <v>240</v>
      </c>
      <c r="K6" s="12">
        <f aca="true" t="shared" si="1" ref="K6:K25">SUM(I6:J6)</f>
        <v>476</v>
      </c>
      <c r="L6" s="16">
        <f aca="true" t="shared" si="2" ref="L6:L25">(K6/$K$25)</f>
        <v>0.04656167465518928</v>
      </c>
      <c r="N6" s="5" t="s">
        <v>1</v>
      </c>
      <c r="O6" s="12">
        <v>25</v>
      </c>
      <c r="P6" s="12">
        <v>26</v>
      </c>
      <c r="Q6" s="12">
        <f aca="true" t="shared" si="3" ref="Q6:Q20">SUM(O6:P6)</f>
        <v>51</v>
      </c>
      <c r="R6" s="16">
        <f aca="true" t="shared" si="4" ref="R6:R25">(Q6/$Q$25)</f>
        <v>0.06910569105691057</v>
      </c>
    </row>
    <row r="7" spans="2:18" ht="15" customHeight="1">
      <c r="B7" s="17" t="s">
        <v>2</v>
      </c>
      <c r="C7" s="12">
        <v>297</v>
      </c>
      <c r="D7" s="12">
        <v>258</v>
      </c>
      <c r="E7" s="12">
        <v>555</v>
      </c>
      <c r="F7" s="15">
        <f t="shared" si="0"/>
        <v>5.063406623483259</v>
      </c>
      <c r="H7" s="5" t="s">
        <v>2</v>
      </c>
      <c r="I7" s="12">
        <f aca="true" t="shared" si="5" ref="I7:J24">C7-O7</f>
        <v>278</v>
      </c>
      <c r="J7" s="12">
        <f t="shared" si="5"/>
        <v>234</v>
      </c>
      <c r="K7" s="12">
        <f t="shared" si="1"/>
        <v>512</v>
      </c>
      <c r="L7" s="16">
        <f t="shared" si="2"/>
        <v>0.05008314584759855</v>
      </c>
      <c r="N7" s="5" t="s">
        <v>2</v>
      </c>
      <c r="O7" s="12">
        <v>19</v>
      </c>
      <c r="P7" s="12">
        <v>24</v>
      </c>
      <c r="Q7" s="12">
        <f t="shared" si="3"/>
        <v>43</v>
      </c>
      <c r="R7" s="16">
        <f t="shared" si="4"/>
        <v>0.058265582655826556</v>
      </c>
    </row>
    <row r="8" spans="2:18" ht="15" customHeight="1">
      <c r="B8" s="17" t="s">
        <v>3</v>
      </c>
      <c r="C8" s="12">
        <v>238</v>
      </c>
      <c r="D8" s="12">
        <v>249</v>
      </c>
      <c r="E8" s="12">
        <v>487</v>
      </c>
      <c r="F8" s="15">
        <f t="shared" si="0"/>
        <v>4.4430252714168414</v>
      </c>
      <c r="H8" s="5" t="s">
        <v>3</v>
      </c>
      <c r="I8" s="12">
        <f t="shared" si="5"/>
        <v>211</v>
      </c>
      <c r="J8" s="12">
        <f t="shared" si="5"/>
        <v>231</v>
      </c>
      <c r="K8" s="12">
        <f t="shared" si="1"/>
        <v>442</v>
      </c>
      <c r="L8" s="16">
        <f t="shared" si="2"/>
        <v>0.04323584075124719</v>
      </c>
      <c r="N8" s="5" t="s">
        <v>3</v>
      </c>
      <c r="O8" s="12">
        <v>27</v>
      </c>
      <c r="P8" s="12">
        <v>18</v>
      </c>
      <c r="Q8" s="12">
        <f t="shared" si="3"/>
        <v>45</v>
      </c>
      <c r="R8" s="16">
        <f t="shared" si="4"/>
        <v>0.06097560975609756</v>
      </c>
    </row>
    <row r="9" spans="2:18" ht="15" customHeight="1">
      <c r="B9" s="17" t="s">
        <v>4</v>
      </c>
      <c r="C9" s="12">
        <v>233</v>
      </c>
      <c r="D9" s="12">
        <v>233</v>
      </c>
      <c r="E9" s="12">
        <v>466</v>
      </c>
      <c r="F9" s="15">
        <f t="shared" si="0"/>
        <v>4.251436912690448</v>
      </c>
      <c r="H9" s="5" t="s">
        <v>4</v>
      </c>
      <c r="I9" s="12">
        <f t="shared" si="5"/>
        <v>214</v>
      </c>
      <c r="J9" s="12">
        <f t="shared" si="5"/>
        <v>203</v>
      </c>
      <c r="K9" s="12">
        <f t="shared" si="1"/>
        <v>417</v>
      </c>
      <c r="L9" s="16">
        <f t="shared" si="2"/>
        <v>0.04079037464540741</v>
      </c>
      <c r="N9" s="5" t="s">
        <v>4</v>
      </c>
      <c r="O9" s="12">
        <v>19</v>
      </c>
      <c r="P9" s="12">
        <v>30</v>
      </c>
      <c r="Q9" s="12">
        <f t="shared" si="3"/>
        <v>49</v>
      </c>
      <c r="R9" s="16">
        <f t="shared" si="4"/>
        <v>0.06639566395663957</v>
      </c>
    </row>
    <row r="10" spans="2:18" ht="15" customHeight="1">
      <c r="B10" s="17" t="s">
        <v>5</v>
      </c>
      <c r="C10" s="12">
        <v>189</v>
      </c>
      <c r="D10" s="12">
        <v>213</v>
      </c>
      <c r="E10" s="12">
        <v>402</v>
      </c>
      <c r="F10" s="15">
        <f t="shared" si="0"/>
        <v>3.66754858133382</v>
      </c>
      <c r="H10" s="5" t="s">
        <v>5</v>
      </c>
      <c r="I10" s="12">
        <f t="shared" si="5"/>
        <v>166</v>
      </c>
      <c r="J10" s="12">
        <f t="shared" si="5"/>
        <v>175</v>
      </c>
      <c r="K10" s="12">
        <f t="shared" si="1"/>
        <v>341</v>
      </c>
      <c r="L10" s="16">
        <f t="shared" si="2"/>
        <v>0.033356157683654505</v>
      </c>
      <c r="N10" s="5" t="s">
        <v>5</v>
      </c>
      <c r="O10" s="12">
        <v>23</v>
      </c>
      <c r="P10" s="12">
        <v>38</v>
      </c>
      <c r="Q10" s="12">
        <f t="shared" si="3"/>
        <v>61</v>
      </c>
      <c r="R10" s="16">
        <f t="shared" si="4"/>
        <v>0.08265582655826559</v>
      </c>
    </row>
    <row r="11" spans="2:18" ht="15" customHeight="1">
      <c r="B11" s="17" t="s">
        <v>6</v>
      </c>
      <c r="C11" s="12">
        <v>223</v>
      </c>
      <c r="D11" s="12">
        <v>252</v>
      </c>
      <c r="E11" s="12">
        <v>475</v>
      </c>
      <c r="F11" s="15">
        <f t="shared" si="0"/>
        <v>4.333546209287474</v>
      </c>
      <c r="H11" s="5" t="s">
        <v>6</v>
      </c>
      <c r="I11" s="12">
        <f t="shared" si="5"/>
        <v>195</v>
      </c>
      <c r="J11" s="12">
        <f t="shared" si="5"/>
        <v>201</v>
      </c>
      <c r="K11" s="12">
        <f t="shared" si="1"/>
        <v>396</v>
      </c>
      <c r="L11" s="16">
        <f t="shared" si="2"/>
        <v>0.038736183116502</v>
      </c>
      <c r="N11" s="5" t="s">
        <v>6</v>
      </c>
      <c r="O11" s="12">
        <v>28</v>
      </c>
      <c r="P11" s="12">
        <v>51</v>
      </c>
      <c r="Q11" s="12">
        <f t="shared" si="3"/>
        <v>79</v>
      </c>
      <c r="R11" s="16">
        <f t="shared" si="4"/>
        <v>0.1070460704607046</v>
      </c>
    </row>
    <row r="12" spans="2:18" ht="15" customHeight="1">
      <c r="B12" s="17" t="s">
        <v>7</v>
      </c>
      <c r="C12" s="12">
        <v>359</v>
      </c>
      <c r="D12" s="12">
        <v>405</v>
      </c>
      <c r="E12" s="12">
        <v>764</v>
      </c>
      <c r="F12" s="15">
        <f t="shared" si="0"/>
        <v>6.970166955569747</v>
      </c>
      <c r="H12" s="5" t="s">
        <v>7</v>
      </c>
      <c r="I12" s="12">
        <f t="shared" si="5"/>
        <v>322</v>
      </c>
      <c r="J12" s="12">
        <f t="shared" si="5"/>
        <v>355</v>
      </c>
      <c r="K12" s="12">
        <f t="shared" si="1"/>
        <v>677</v>
      </c>
      <c r="L12" s="16">
        <f t="shared" si="2"/>
        <v>0.06622322214614106</v>
      </c>
      <c r="N12" s="5" t="s">
        <v>7</v>
      </c>
      <c r="O12" s="12">
        <v>37</v>
      </c>
      <c r="P12" s="12">
        <v>50</v>
      </c>
      <c r="Q12" s="12">
        <f t="shared" si="3"/>
        <v>87</v>
      </c>
      <c r="R12" s="16">
        <f t="shared" si="4"/>
        <v>0.11788617886178862</v>
      </c>
    </row>
    <row r="13" spans="2:18" ht="15" customHeight="1">
      <c r="B13" s="17" t="s">
        <v>8</v>
      </c>
      <c r="C13" s="12">
        <v>536</v>
      </c>
      <c r="D13" s="12">
        <v>520</v>
      </c>
      <c r="E13" s="12">
        <v>1056</v>
      </c>
      <c r="F13" s="15">
        <f t="shared" si="0"/>
        <v>9.634157467384362</v>
      </c>
      <c r="H13" s="5" t="s">
        <v>8</v>
      </c>
      <c r="I13" s="12">
        <f t="shared" si="5"/>
        <v>496</v>
      </c>
      <c r="J13" s="12">
        <f t="shared" si="5"/>
        <v>469</v>
      </c>
      <c r="K13" s="12">
        <f t="shared" si="1"/>
        <v>965</v>
      </c>
      <c r="L13" s="16">
        <f t="shared" si="2"/>
        <v>0.09439499168541524</v>
      </c>
      <c r="N13" s="5" t="s">
        <v>8</v>
      </c>
      <c r="O13" s="12">
        <v>40</v>
      </c>
      <c r="P13" s="12">
        <v>51</v>
      </c>
      <c r="Q13" s="12">
        <f t="shared" si="3"/>
        <v>91</v>
      </c>
      <c r="R13" s="16">
        <f t="shared" si="4"/>
        <v>0.12330623306233063</v>
      </c>
    </row>
    <row r="14" spans="2:18" ht="15" customHeight="1">
      <c r="B14" s="17" t="s">
        <v>9</v>
      </c>
      <c r="C14" s="12">
        <v>536</v>
      </c>
      <c r="D14" s="12">
        <v>506</v>
      </c>
      <c r="E14" s="12">
        <v>1042</v>
      </c>
      <c r="F14" s="15">
        <f t="shared" si="0"/>
        <v>9.5064318949001</v>
      </c>
      <c r="H14" s="5" t="s">
        <v>9</v>
      </c>
      <c r="I14" s="12">
        <f t="shared" si="5"/>
        <v>502</v>
      </c>
      <c r="J14" s="12">
        <f t="shared" si="5"/>
        <v>481</v>
      </c>
      <c r="K14" s="12">
        <f t="shared" si="1"/>
        <v>983</v>
      </c>
      <c r="L14" s="16">
        <f t="shared" si="2"/>
        <v>0.09615572728161988</v>
      </c>
      <c r="N14" s="5" t="s">
        <v>9</v>
      </c>
      <c r="O14" s="12">
        <v>34</v>
      </c>
      <c r="P14" s="12">
        <v>25</v>
      </c>
      <c r="Q14" s="12">
        <f t="shared" si="3"/>
        <v>59</v>
      </c>
      <c r="R14" s="16">
        <f t="shared" si="4"/>
        <v>0.07994579945799458</v>
      </c>
    </row>
    <row r="15" spans="2:18" ht="15" customHeight="1">
      <c r="B15" s="17" t="s">
        <v>10</v>
      </c>
      <c r="C15" s="12">
        <v>475</v>
      </c>
      <c r="D15" s="12">
        <v>486</v>
      </c>
      <c r="E15" s="12">
        <v>961</v>
      </c>
      <c r="F15" s="15">
        <f t="shared" si="0"/>
        <v>8.767448225526868</v>
      </c>
      <c r="H15" s="5" t="s">
        <v>10</v>
      </c>
      <c r="I15" s="12">
        <f t="shared" si="5"/>
        <v>457</v>
      </c>
      <c r="J15" s="12">
        <f t="shared" si="5"/>
        <v>456</v>
      </c>
      <c r="K15" s="12">
        <f t="shared" si="1"/>
        <v>913</v>
      </c>
      <c r="L15" s="16">
        <f t="shared" si="2"/>
        <v>0.08930842218526851</v>
      </c>
      <c r="N15" s="5" t="s">
        <v>10</v>
      </c>
      <c r="O15" s="12">
        <v>18</v>
      </c>
      <c r="P15" s="12">
        <v>30</v>
      </c>
      <c r="Q15" s="12">
        <f t="shared" si="3"/>
        <v>48</v>
      </c>
      <c r="R15" s="16">
        <f t="shared" si="4"/>
        <v>0.06504065040650407</v>
      </c>
    </row>
    <row r="16" spans="2:18" ht="15" customHeight="1">
      <c r="B16" s="17" t="s">
        <v>11</v>
      </c>
      <c r="C16" s="12">
        <v>407</v>
      </c>
      <c r="D16" s="12">
        <v>436</v>
      </c>
      <c r="E16" s="12">
        <v>843</v>
      </c>
      <c r="F16" s="15">
        <f t="shared" si="0"/>
        <v>7.6909041145880845</v>
      </c>
      <c r="H16" s="5" t="s">
        <v>11</v>
      </c>
      <c r="I16" s="12">
        <f t="shared" si="5"/>
        <v>396</v>
      </c>
      <c r="J16" s="12">
        <f t="shared" si="5"/>
        <v>410</v>
      </c>
      <c r="K16" s="12">
        <f t="shared" si="1"/>
        <v>806</v>
      </c>
      <c r="L16" s="16">
        <f t="shared" si="2"/>
        <v>0.07884182725227429</v>
      </c>
      <c r="N16" s="5" t="s">
        <v>11</v>
      </c>
      <c r="O16" s="12">
        <v>11</v>
      </c>
      <c r="P16" s="12">
        <v>26</v>
      </c>
      <c r="Q16" s="12">
        <f t="shared" si="3"/>
        <v>37</v>
      </c>
      <c r="R16" s="16">
        <f t="shared" si="4"/>
        <v>0.05013550135501355</v>
      </c>
    </row>
    <row r="17" spans="2:18" ht="15" customHeight="1">
      <c r="B17" s="17" t="s">
        <v>12</v>
      </c>
      <c r="C17" s="12">
        <v>371</v>
      </c>
      <c r="D17" s="12">
        <v>384</v>
      </c>
      <c r="E17" s="12">
        <v>755</v>
      </c>
      <c r="F17" s="15">
        <f t="shared" si="0"/>
        <v>6.888057658972721</v>
      </c>
      <c r="H17" s="5" t="s">
        <v>12</v>
      </c>
      <c r="I17" s="12">
        <f t="shared" si="5"/>
        <v>365</v>
      </c>
      <c r="J17" s="12">
        <f t="shared" si="5"/>
        <v>371</v>
      </c>
      <c r="K17" s="12">
        <f t="shared" si="1"/>
        <v>736</v>
      </c>
      <c r="L17" s="16">
        <f t="shared" si="2"/>
        <v>0.07199452215592292</v>
      </c>
      <c r="N17" s="5" t="s">
        <v>12</v>
      </c>
      <c r="O17" s="12">
        <v>6</v>
      </c>
      <c r="P17" s="12">
        <v>13</v>
      </c>
      <c r="Q17" s="12">
        <f t="shared" si="3"/>
        <v>19</v>
      </c>
      <c r="R17" s="16">
        <f t="shared" si="4"/>
        <v>0.025745257452574527</v>
      </c>
    </row>
    <row r="18" spans="2:18" ht="15" customHeight="1">
      <c r="B18" s="17" t="s">
        <v>13</v>
      </c>
      <c r="C18" s="12">
        <v>346</v>
      </c>
      <c r="D18" s="12">
        <v>355</v>
      </c>
      <c r="E18" s="12">
        <v>701</v>
      </c>
      <c r="F18" s="15">
        <f t="shared" si="0"/>
        <v>6.395401879390566</v>
      </c>
      <c r="H18" s="5" t="s">
        <v>13</v>
      </c>
      <c r="I18" s="12">
        <f t="shared" si="5"/>
        <v>342</v>
      </c>
      <c r="J18" s="12">
        <f t="shared" si="5"/>
        <v>348</v>
      </c>
      <c r="K18" s="12">
        <f t="shared" si="1"/>
        <v>690</v>
      </c>
      <c r="L18" s="16">
        <f t="shared" si="2"/>
        <v>0.06749486452117774</v>
      </c>
      <c r="N18" s="5" t="s">
        <v>13</v>
      </c>
      <c r="O18" s="12">
        <v>4</v>
      </c>
      <c r="P18" s="12">
        <v>7</v>
      </c>
      <c r="Q18" s="12">
        <f t="shared" si="3"/>
        <v>11</v>
      </c>
      <c r="R18" s="16">
        <f t="shared" si="4"/>
        <v>0.014905149051490514</v>
      </c>
    </row>
    <row r="19" spans="2:18" ht="15" customHeight="1">
      <c r="B19" s="17" t="s">
        <v>14</v>
      </c>
      <c r="C19" s="12">
        <v>291</v>
      </c>
      <c r="D19" s="12">
        <v>288</v>
      </c>
      <c r="E19" s="12">
        <v>579</v>
      </c>
      <c r="F19" s="15">
        <f t="shared" si="0"/>
        <v>5.282364747741995</v>
      </c>
      <c r="H19" s="5" t="s">
        <v>14</v>
      </c>
      <c r="I19" s="12">
        <f t="shared" si="5"/>
        <v>286</v>
      </c>
      <c r="J19" s="12">
        <f t="shared" si="5"/>
        <v>283</v>
      </c>
      <c r="K19" s="12">
        <f t="shared" si="1"/>
        <v>569</v>
      </c>
      <c r="L19" s="16">
        <f t="shared" si="2"/>
        <v>0.05565880856891323</v>
      </c>
      <c r="N19" s="5" t="s">
        <v>14</v>
      </c>
      <c r="O19" s="12">
        <v>5</v>
      </c>
      <c r="P19" s="12">
        <v>5</v>
      </c>
      <c r="Q19" s="12">
        <f t="shared" si="3"/>
        <v>10</v>
      </c>
      <c r="R19" s="16">
        <f t="shared" si="4"/>
        <v>0.013550135501355014</v>
      </c>
    </row>
    <row r="20" spans="2:18" ht="15" customHeight="1">
      <c r="B20" s="17" t="s">
        <v>15</v>
      </c>
      <c r="C20" s="12">
        <v>188</v>
      </c>
      <c r="D20" s="12">
        <v>213</v>
      </c>
      <c r="E20" s="12">
        <v>401</v>
      </c>
      <c r="F20" s="15">
        <f t="shared" si="0"/>
        <v>3.6584253261563724</v>
      </c>
      <c r="H20" s="5" t="s">
        <v>15</v>
      </c>
      <c r="I20" s="12">
        <f t="shared" si="5"/>
        <v>187</v>
      </c>
      <c r="J20" s="12">
        <f t="shared" si="5"/>
        <v>212</v>
      </c>
      <c r="K20" s="12">
        <f t="shared" si="1"/>
        <v>399</v>
      </c>
      <c r="L20" s="16">
        <f t="shared" si="2"/>
        <v>0.03902963904920278</v>
      </c>
      <c r="N20" s="5" t="s">
        <v>15</v>
      </c>
      <c r="O20" s="12">
        <v>1</v>
      </c>
      <c r="P20" s="12">
        <v>1</v>
      </c>
      <c r="Q20" s="12">
        <f t="shared" si="3"/>
        <v>2</v>
      </c>
      <c r="R20" s="16">
        <f t="shared" si="4"/>
        <v>0.0027100271002710027</v>
      </c>
    </row>
    <row r="21" spans="2:18" ht="15" customHeight="1">
      <c r="B21" s="17" t="s">
        <v>39</v>
      </c>
      <c r="C21" s="12">
        <v>119</v>
      </c>
      <c r="D21" s="12">
        <v>130</v>
      </c>
      <c r="E21" s="12">
        <v>249</v>
      </c>
      <c r="F21" s="15">
        <f t="shared" si="0"/>
        <v>2.271690539184381</v>
      </c>
      <c r="H21" s="5" t="s">
        <v>39</v>
      </c>
      <c r="I21" s="12">
        <f t="shared" si="5"/>
        <v>119</v>
      </c>
      <c r="J21" s="12">
        <f t="shared" si="5"/>
        <v>130</v>
      </c>
      <c r="K21" s="12">
        <f t="shared" si="1"/>
        <v>249</v>
      </c>
      <c r="L21" s="16">
        <f t="shared" si="2"/>
        <v>0.02435684241416414</v>
      </c>
      <c r="N21" s="5" t="s">
        <v>39</v>
      </c>
      <c r="O21" s="12">
        <v>0</v>
      </c>
      <c r="P21" s="12">
        <v>0</v>
      </c>
      <c r="Q21" s="12">
        <v>0</v>
      </c>
      <c r="R21" s="16">
        <f t="shared" si="4"/>
        <v>0</v>
      </c>
    </row>
    <row r="22" spans="2:18" ht="15" customHeight="1">
      <c r="B22" s="17" t="s">
        <v>40</v>
      </c>
      <c r="C22" s="12">
        <v>54</v>
      </c>
      <c r="D22" s="12">
        <v>108</v>
      </c>
      <c r="E22" s="12">
        <v>162</v>
      </c>
      <c r="F22" s="15">
        <f t="shared" si="0"/>
        <v>1.4779673387464647</v>
      </c>
      <c r="H22" s="5" t="s">
        <v>40</v>
      </c>
      <c r="I22" s="12">
        <f t="shared" si="5"/>
        <v>54</v>
      </c>
      <c r="J22" s="12">
        <f t="shared" si="5"/>
        <v>108</v>
      </c>
      <c r="K22" s="12">
        <f t="shared" si="1"/>
        <v>162</v>
      </c>
      <c r="L22" s="16">
        <f t="shared" si="2"/>
        <v>0.01584662036584173</v>
      </c>
      <c r="N22" s="5" t="s">
        <v>40</v>
      </c>
      <c r="O22" s="12">
        <v>0</v>
      </c>
      <c r="P22" s="12">
        <v>0</v>
      </c>
      <c r="Q22" s="12">
        <v>0</v>
      </c>
      <c r="R22" s="16">
        <f t="shared" si="4"/>
        <v>0</v>
      </c>
    </row>
    <row r="23" spans="2:18" ht="15" customHeight="1">
      <c r="B23" s="17" t="s">
        <v>41</v>
      </c>
      <c r="C23" s="12">
        <v>16</v>
      </c>
      <c r="D23" s="12">
        <v>60</v>
      </c>
      <c r="E23" s="12">
        <v>76</v>
      </c>
      <c r="F23" s="15">
        <f t="shared" si="0"/>
        <v>0.6933673934859959</v>
      </c>
      <c r="H23" s="5" t="s">
        <v>41</v>
      </c>
      <c r="I23" s="12">
        <f t="shared" si="5"/>
        <v>16</v>
      </c>
      <c r="J23" s="12">
        <f t="shared" si="5"/>
        <v>60</v>
      </c>
      <c r="K23" s="12">
        <f t="shared" si="1"/>
        <v>76</v>
      </c>
      <c r="L23" s="16">
        <f t="shared" si="2"/>
        <v>0.00743421696175291</v>
      </c>
      <c r="N23" s="5" t="s">
        <v>41</v>
      </c>
      <c r="O23" s="12">
        <v>0</v>
      </c>
      <c r="P23" s="12">
        <v>0</v>
      </c>
      <c r="Q23" s="12">
        <v>0</v>
      </c>
      <c r="R23" s="16">
        <f t="shared" si="4"/>
        <v>0</v>
      </c>
    </row>
    <row r="24" spans="2:18" ht="15" customHeight="1">
      <c r="B24" s="17" t="s">
        <v>42</v>
      </c>
      <c r="C24" s="12">
        <v>3</v>
      </c>
      <c r="D24" s="12">
        <v>19</v>
      </c>
      <c r="E24" s="18">
        <f>SUM(C24:D24)</f>
        <v>22</v>
      </c>
      <c r="F24" s="15">
        <f t="shared" si="0"/>
        <v>0.2007116139038409</v>
      </c>
      <c r="H24" s="17" t="s">
        <v>42</v>
      </c>
      <c r="I24" s="12">
        <f t="shared" si="5"/>
        <v>3</v>
      </c>
      <c r="J24" s="12">
        <f t="shared" si="5"/>
        <v>19</v>
      </c>
      <c r="K24" s="12">
        <f t="shared" si="1"/>
        <v>22</v>
      </c>
      <c r="L24" s="16">
        <f t="shared" si="2"/>
        <v>0.0021520101731390003</v>
      </c>
      <c r="N24" s="17" t="s">
        <v>42</v>
      </c>
      <c r="O24" s="12">
        <v>0</v>
      </c>
      <c r="P24" s="12">
        <v>0</v>
      </c>
      <c r="Q24" s="12">
        <v>0</v>
      </c>
      <c r="R24" s="16">
        <f t="shared" si="4"/>
        <v>0</v>
      </c>
    </row>
    <row r="25" spans="2:18" ht="15" customHeight="1">
      <c r="B25" s="19" t="s">
        <v>18</v>
      </c>
      <c r="C25" s="20">
        <f>SUM(C5:C24)</f>
        <v>5392</v>
      </c>
      <c r="D25" s="20">
        <f>SUM(D5:D24)</f>
        <v>5569</v>
      </c>
      <c r="E25" s="20">
        <f>SUM(C25:D25)</f>
        <v>10961</v>
      </c>
      <c r="F25" s="13">
        <f t="shared" si="0"/>
        <v>100</v>
      </c>
      <c r="H25" s="4" t="s">
        <v>17</v>
      </c>
      <c r="I25" s="7">
        <f>SUM(I5:I24)</f>
        <v>5073</v>
      </c>
      <c r="J25" s="7">
        <f>SUM(J5:J24)</f>
        <v>5150</v>
      </c>
      <c r="K25" s="14">
        <f t="shared" si="1"/>
        <v>10223</v>
      </c>
      <c r="L25" s="21">
        <f t="shared" si="2"/>
        <v>1</v>
      </c>
      <c r="N25" s="4" t="s">
        <v>17</v>
      </c>
      <c r="O25" s="3">
        <f>SUM(O5:O24)</f>
        <v>319</v>
      </c>
      <c r="P25" s="3">
        <f>SUM(P5:P24)</f>
        <v>419</v>
      </c>
      <c r="Q25" s="3">
        <f>SUM(Q5:Q24)</f>
        <v>738</v>
      </c>
      <c r="R25" s="21">
        <f t="shared" si="4"/>
        <v>1</v>
      </c>
    </row>
    <row r="26" spans="1:18" ht="22.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</sheetData>
  <mergeCells count="5">
    <mergeCell ref="A26:R26"/>
    <mergeCell ref="A1:R1"/>
    <mergeCell ref="B2:F3"/>
    <mergeCell ref="H2:L3"/>
    <mergeCell ref="N2:R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G10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5.7109375" style="1" customWidth="1"/>
    <col min="2" max="2" width="22.7109375" style="1" customWidth="1"/>
    <col min="3" max="4" width="9.7109375" style="1" customWidth="1"/>
    <col min="5" max="16384" width="9.140625" style="1" customWidth="1"/>
  </cols>
  <sheetData>
    <row r="1" spans="1:7" ht="22.5" customHeight="1">
      <c r="A1" s="26"/>
      <c r="B1" s="26"/>
      <c r="C1" s="26"/>
      <c r="D1" s="26"/>
      <c r="E1" s="26"/>
      <c r="F1" s="26"/>
      <c r="G1" s="26"/>
    </row>
    <row r="2" spans="2:4" ht="40.5" customHeight="1">
      <c r="B2" s="27" t="s">
        <v>48</v>
      </c>
      <c r="C2" s="28"/>
      <c r="D2" s="29"/>
    </row>
    <row r="3" spans="2:4" ht="12.75">
      <c r="B3" s="23" t="s">
        <v>46</v>
      </c>
      <c r="C3" s="11" t="s">
        <v>47</v>
      </c>
      <c r="D3" s="11" t="s">
        <v>21</v>
      </c>
    </row>
    <row r="4" spans="2:4" ht="12.75">
      <c r="B4" s="12">
        <v>1</v>
      </c>
      <c r="C4" s="25">
        <v>1419</v>
      </c>
      <c r="D4" s="8">
        <f>(C4/$C$10)</f>
        <v>0.2976714915040906</v>
      </c>
    </row>
    <row r="5" spans="2:4" ht="12.75">
      <c r="B5" s="12">
        <v>2</v>
      </c>
      <c r="C5" s="25">
        <v>1528</v>
      </c>
      <c r="D5" s="8">
        <f aca="true" t="shared" si="0" ref="D5:D10">(C5/$C$10)</f>
        <v>0.32053702538284035</v>
      </c>
    </row>
    <row r="6" spans="2:4" ht="12.75">
      <c r="B6" s="12">
        <v>3</v>
      </c>
      <c r="C6" s="25">
        <v>1039</v>
      </c>
      <c r="D6" s="8">
        <f t="shared" si="0"/>
        <v>0.21795678623872455</v>
      </c>
    </row>
    <row r="7" spans="2:4" ht="12.75">
      <c r="B7" s="12">
        <v>4</v>
      </c>
      <c r="C7" s="25">
        <v>621</v>
      </c>
      <c r="D7" s="8">
        <f t="shared" si="0"/>
        <v>0.1302706104468219</v>
      </c>
    </row>
    <row r="8" spans="2:4" ht="12.75">
      <c r="B8" s="12">
        <v>5</v>
      </c>
      <c r="C8" s="25">
        <v>130</v>
      </c>
      <c r="D8" s="8">
        <f t="shared" si="0"/>
        <v>0.02727082022236207</v>
      </c>
    </row>
    <row r="9" spans="2:4" ht="12.75">
      <c r="B9" s="12" t="s">
        <v>22</v>
      </c>
      <c r="C9" s="25">
        <v>30</v>
      </c>
      <c r="D9" s="8">
        <f t="shared" si="0"/>
        <v>0.0062932662051604785</v>
      </c>
    </row>
    <row r="10" spans="2:4" ht="12.75">
      <c r="B10" s="22" t="s">
        <v>18</v>
      </c>
      <c r="C10" s="20">
        <f>SUM(C4:C9)</f>
        <v>4767</v>
      </c>
      <c r="D10" s="24">
        <f t="shared" si="0"/>
        <v>1</v>
      </c>
    </row>
  </sheetData>
  <mergeCells count="2">
    <mergeCell ref="A1:G1"/>
    <mergeCell ref="B2:D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imageolidata</dc:creator>
  <cp:keywords/>
  <dc:description/>
  <cp:lastModifiedBy>3cimeadm</cp:lastModifiedBy>
  <cp:lastPrinted>2013-06-05T12:48:55Z</cp:lastPrinted>
  <dcterms:created xsi:type="dcterms:W3CDTF">2009-03-18T09:15:11Z</dcterms:created>
  <dcterms:modified xsi:type="dcterms:W3CDTF">2013-06-05T12:49:23Z</dcterms:modified>
  <cp:category/>
  <cp:version/>
  <cp:contentType/>
  <cp:contentStatus/>
</cp:coreProperties>
</file>