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300" windowWidth="8385" windowHeight="8805" firstSheet="1" activeTab="3"/>
  </bookViews>
  <sheets>
    <sheet name="Foglio1" sheetId="1" r:id="rId1"/>
    <sheet name="flash dati distretto" sheetId="2" r:id="rId2"/>
    <sheet name="dati GGG" sheetId="3" r:id="rId3"/>
    <sheet name="dati famigli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<sst xmlns="http://schemas.openxmlformats.org/spreadsheetml/2006/main" count="166" uniqueCount="71">
  <si>
    <t>COMUNE</t>
  </si>
  <si>
    <t>MASCHI</t>
  </si>
  <si>
    <t>FEMMINE</t>
  </si>
  <si>
    <t>TOTALE</t>
  </si>
  <si>
    <t>MONTE SAN PIETRO</t>
  </si>
  <si>
    <t>CASALECCHIO DI RENO</t>
  </si>
  <si>
    <t>ZOLA PREDOSA</t>
  </si>
  <si>
    <t>Classi di età</t>
  </si>
  <si>
    <t>Maschi</t>
  </si>
  <si>
    <t>Femmine</t>
  </si>
  <si>
    <t>Totale</t>
  </si>
  <si>
    <t>%</t>
  </si>
  <si>
    <t>0-4</t>
  </si>
  <si>
    <t>5-9</t>
  </si>
  <si>
    <t>10-14</t>
  </si>
  <si>
    <t>15-19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</si>
  <si>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</si>
  <si>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</si>
  <si>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</si>
  <si>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</si>
  <si>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</si>
  <si>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</si>
  <si>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</si>
  <si>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</si>
  <si>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</si>
  <si>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</si>
  <si>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80-84</t>
  </si>
  <si>
    <t>85-89</t>
  </si>
  <si>
    <t>90-94</t>
  </si>
  <si>
    <t>95 e oltre</t>
  </si>
  <si>
    <t>N. Componenti</t>
  </si>
  <si>
    <t>Famiglie</t>
  </si>
  <si>
    <t>6 e più</t>
  </si>
  <si>
    <t>SASSO MARCONI</t>
  </si>
  <si>
    <t>VALSAMOGGIA</t>
  </si>
  <si>
    <t>20-25</t>
  </si>
  <si>
    <t>75-75</t>
  </si>
  <si>
    <t>ANAGRAFE - Statistica per Fasce di Età delle Persone Residenti in Anagrafe al 31/12/2016</t>
  </si>
  <si>
    <t>POPOLAZIONE TOTALE</t>
  </si>
  <si>
    <t>POPOLAZIONE ITALIANA</t>
  </si>
  <si>
    <t>POPOLAZIONE STRANIERA</t>
  </si>
  <si>
    <t>Fascia d'Età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</si>
  <si>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</si>
  <si>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</si>
  <si>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</si>
  <si>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</si>
  <si>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</si>
  <si>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</si>
  <si>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</si>
  <si>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</si>
  <si>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</si>
  <si>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</si>
  <si>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</si>
  <si>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</si>
  <si>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</si>
  <si>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</si>
  <si>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</si>
  <si>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</si>
  <si>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</si>
  <si>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</si>
  <si>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</si>
  <si>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95 - 99</t>
  </si>
  <si>
    <t>100 - 104</t>
  </si>
  <si>
    <t>POPOLAZIONE TOTALE RESIDENTE AL 31/12/2016</t>
  </si>
  <si>
    <t>POPOLAZIONE ITALIANA RESIDENTE AL 31/12/2016</t>
  </si>
  <si>
    <t>POPOLAZIONE STRANIERA RESIDENTE AL 31/12/2016</t>
  </si>
  <si>
    <t>PERCENTUALE POPOLAZIONE STRANIERA RESIDENTE AL 31/12/2016</t>
  </si>
  <si>
    <t>Popolazione per sesso e classi di età residente nel Comune di Sasso Marconi al 31/12/2016</t>
  </si>
  <si>
    <t>Popolazione italiana per sesso e classi di età residente nel Comune di Sasso Marconi al 31/12/2016</t>
  </si>
  <si>
    <t>Popolazione straniera per sesso e classi di età residente nel Comune di Sasso Marconi al 31/12/2016</t>
  </si>
  <si>
    <t>Famiglie residenti nel Comune di Sasso Marconi per numero di componenti                         al 31/12/2016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</si>
</sst>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#,##0.0"/>
    <numFmt numFmtId="174" formatCode="0.0%"/>
    <numFmt numFmtId="175" formatCode="#,##0_ ;\-#,##0\ "/>
    <numFmt numFmtId="176" formatCode="0.0"/>
    <numFmt numFmtId="177" formatCode="_-* #,##0_-;\-* #,##0_-;_-* &quot;-&quot;??_-;_-@_-"/>
    <numFmt numFmtId="178" formatCode="_-* #,##0.0_-;\-* #,##0.0_-;_-* &quot;-&quot;??_-;_-@_-"/>
    <numFmt numFmtId="179" formatCode="_-* #,##0.00_-;\-* #,##0.00_-;_-* \-??_-;_-@_-"/>
    <numFmt numFmtId="180" formatCode="_-* #,##0_-;\-* #,##0_-;_-* \-_-;_-@_-"/>
    <numFmt numFmtId="181" formatCode="_-* #,##0_-;\-* #,##0_-;_-* \-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######0"/>
    <numFmt numFmtId="187" formatCode="#########0"/>
  </numFmts>
  <fonts count="31">
    <font>
      <sz val="10"/>
      <name val="Arial"/>
      <family val="0"/>
    </font>
    <font>
      <b/>
      <sz val="2"/>
      <color indexed="9"/>
      <name val="Arial"/>
      <family val="2"/>
    </font>
    <font>
      <b/>
      <sz val="1.5"/>
      <name val="Arial"/>
      <family val="2"/>
    </font>
    <font>
      <sz val="2.5"/>
      <name val="Arial"/>
      <family val="0"/>
    </font>
    <font>
      <b/>
      <sz val="1.75"/>
      <name val="Arial"/>
      <family val="2"/>
    </font>
    <font>
      <b/>
      <sz val="1"/>
      <name val="Arial"/>
      <family val="2"/>
    </font>
    <font>
      <b/>
      <sz val="1.75"/>
      <color indexed="9"/>
      <name val="Arial"/>
      <family val="2"/>
    </font>
    <font>
      <b/>
      <sz val="2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Helvetic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8" fillId="0" borderId="0" xfId="0" applyFont="1" applyAlignment="1">
      <alignment/>
    </xf>
    <xf numFmtId="3" fontId="8" fillId="0" borderId="10" xfId="43" applyNumberFormat="1" applyFont="1" applyBorder="1" applyAlignment="1">
      <alignment horizontal="center"/>
    </xf>
    <xf numFmtId="3" fontId="9" fillId="0" borderId="10" xfId="43" applyNumberFormat="1" applyFont="1" applyBorder="1" applyAlignment="1">
      <alignment horizontal="center"/>
    </xf>
    <xf numFmtId="174" fontId="8" fillId="0" borderId="10" xfId="48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41" fontId="9" fillId="0" borderId="10" xfId="44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9" fontId="9" fillId="0" borderId="10" xfId="48" applyFont="1" applyBorder="1" applyAlignment="1">
      <alignment horizontal="center"/>
    </xf>
    <xf numFmtId="0" fontId="0" fillId="0" borderId="12" xfId="11" applyNumberFormat="1" applyFont="1" applyFill="1" applyBorder="1" applyAlignment="1" applyProtection="1">
      <alignment horizontal="left" vertical="top" wrapText="1" readingOrder="1"/>
      <protection/>
    </xf>
    <xf numFmtId="0" fontId="0" fillId="0" borderId="12" xfId="11" applyNumberFormat="1" applyFont="1" applyFill="1" applyBorder="1" applyAlignment="1" applyProtection="1">
      <alignment horizontal="left" vertical="center"/>
      <protection/>
    </xf>
    <xf numFmtId="0" fontId="0" fillId="0" borderId="12" xfId="11" applyNumberFormat="1" applyFont="1" applyFill="1" applyBorder="1" applyAlignment="1" applyProtection="1">
      <alignment horizontal="center" vertical="center" wrapText="1" readingOrder="1"/>
      <protection/>
    </xf>
    <xf numFmtId="0" fontId="0" fillId="0" borderId="12" xfId="11" applyNumberFormat="1" applyFont="1" applyFill="1" applyBorder="1" applyAlignment="1" applyProtection="1">
      <alignment horizontal="center" vertical="center" readingOrder="1"/>
      <protection/>
    </xf>
    <xf numFmtId="0" fontId="0" fillId="0" borderId="12" xfId="11" applyNumberFormat="1" applyFont="1" applyFill="1" applyBorder="1" applyAlignment="1" applyProtection="1">
      <alignment horizontal="right" vertical="center" readingOrder="1"/>
      <protection/>
    </xf>
    <xf numFmtId="186" fontId="0" fillId="0" borderId="12" xfId="11" applyNumberFormat="1" applyFont="1" applyFill="1" applyBorder="1" applyAlignment="1" applyProtection="1">
      <alignment horizontal="right" vertical="center" readingOrder="1"/>
      <protection/>
    </xf>
    <xf numFmtId="186" fontId="28" fillId="0" borderId="12" xfId="11" applyNumberFormat="1" applyFont="1" applyFill="1" applyBorder="1" applyAlignment="1" applyProtection="1">
      <alignment horizontal="right" vertical="center" readingOrder="1"/>
      <protection/>
    </xf>
    <xf numFmtId="0" fontId="28" fillId="0" borderId="12" xfId="11" applyNumberFormat="1" applyFont="1" applyFill="1" applyBorder="1" applyAlignment="1" applyProtection="1">
      <alignment horizontal="right" vertical="center" readingOrder="1"/>
      <protection/>
    </xf>
    <xf numFmtId="0" fontId="0" fillId="0" borderId="0" xfId="11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11" applyNumberFormat="1" applyFont="1" applyFill="1" applyBorder="1" applyAlignment="1" applyProtection="1">
      <alignment horizontal="left" vertical="center"/>
      <protection/>
    </xf>
    <xf numFmtId="0" fontId="0" fillId="0" borderId="0" xfId="11">
      <alignment/>
      <protection/>
    </xf>
    <xf numFmtId="0" fontId="30" fillId="0" borderId="0" xfId="0" applyFont="1" applyAlignment="1">
      <alignment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8" fillId="0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 horizontal="center"/>
    </xf>
    <xf numFmtId="3" fontId="8" fillId="0" borderId="12" xfId="43" applyNumberFormat="1" applyFont="1" applyFill="1" applyBorder="1" applyAlignment="1" applyProtection="1">
      <alignment horizontal="center"/>
      <protection/>
    </xf>
    <xf numFmtId="3" fontId="8" fillId="0" borderId="13" xfId="43" applyNumberFormat="1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>
      <alignment/>
    </xf>
    <xf numFmtId="3" fontId="9" fillId="0" borderId="13" xfId="0" applyNumberFormat="1" applyFont="1" applyFill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174" fontId="8" fillId="0" borderId="13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41" fontId="9" fillId="0" borderId="10" xfId="44" applyFont="1" applyBorder="1" applyAlignment="1">
      <alignment horizontal="left"/>
    </xf>
    <xf numFmtId="0" fontId="28" fillId="0" borderId="12" xfId="11" applyNumberFormat="1" applyFont="1" applyFill="1" applyBorder="1" applyAlignment="1" applyProtection="1">
      <alignment horizontal="center" vertical="center"/>
      <protection/>
    </xf>
    <xf numFmtId="0" fontId="9" fillId="24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 horizontal="center"/>
    </xf>
    <xf numFmtId="0" fontId="30" fillId="0" borderId="0" xfId="0" applyFont="1" applyAlignment="1">
      <alignment/>
    </xf>
    <xf numFmtId="0" fontId="9" fillId="14" borderId="17" xfId="0" applyFont="1" applyFill="1" applyBorder="1" applyAlignment="1">
      <alignment horizontal="center" vertical="center" wrapText="1"/>
    </xf>
    <xf numFmtId="0" fontId="9" fillId="14" borderId="18" xfId="0" applyFont="1" applyFill="1" applyBorder="1" applyAlignment="1">
      <alignment horizontal="center" vertical="center" wrapText="1"/>
    </xf>
    <xf numFmtId="0" fontId="9" fillId="14" borderId="19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9" fillId="14" borderId="18" xfId="0" applyFont="1" applyFill="1" applyBorder="1" applyAlignment="1">
      <alignment horizontal="center" vertical="center" wrapText="1"/>
    </xf>
    <xf numFmtId="0" fontId="9" fillId="14" borderId="19" xfId="0" applyFont="1" applyFill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/>
    </xf>
    <xf numFmtId="10" fontId="9" fillId="0" borderId="10" xfId="0" applyNumberFormat="1" applyFont="1" applyBorder="1" applyAlignment="1">
      <alignment horizontal="center"/>
    </xf>
    <xf numFmtId="3" fontId="8" fillId="0" borderId="10" xfId="11" applyNumberFormat="1" applyFont="1" applyFill="1" applyBorder="1" applyAlignment="1" applyProtection="1">
      <alignment horizontal="center" vertical="center"/>
      <protection/>
    </xf>
    <xf numFmtId="3" fontId="9" fillId="0" borderId="10" xfId="11" applyNumberFormat="1" applyFont="1" applyFill="1" applyBorder="1" applyAlignment="1" applyProtection="1">
      <alignment horizontal="center" vertical="center"/>
      <protection/>
    </xf>
    <xf numFmtId="3" fontId="0" fillId="0" borderId="10" xfId="11" applyNumberFormat="1" applyFont="1" applyFill="1" applyBorder="1" applyAlignment="1" applyProtection="1">
      <alignment horizontal="center" vertical="center"/>
      <protection/>
    </xf>
    <xf numFmtId="3" fontId="28" fillId="0" borderId="10" xfId="11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RowLevel_5" xfId="11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2024424"/>
        <c:axId val="42675497"/>
      </c:barChart>
      <c:catAx>
        <c:axId val="42024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2675497"/>
        <c:crosses val="autoZero"/>
        <c:auto val="1"/>
        <c:lblOffset val="100"/>
        <c:noMultiLvlLbl val="0"/>
      </c:catAx>
      <c:valAx>
        <c:axId val="42675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2024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4473538"/>
        <c:axId val="20499795"/>
      </c:barChart>
      <c:catAx>
        <c:axId val="5447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0499795"/>
        <c:crosses val="autoZero"/>
        <c:auto val="1"/>
        <c:lblOffset val="100"/>
        <c:noMultiLvlLbl val="0"/>
      </c:catAx>
      <c:valAx>
        <c:axId val="20499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4473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0280428"/>
        <c:axId val="49870669"/>
      </c:barChart>
      <c:catAx>
        <c:axId val="5028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9870669"/>
        <c:crosses val="autoZero"/>
        <c:auto val="1"/>
        <c:lblOffset val="100"/>
        <c:noMultiLvlLbl val="0"/>
      </c:catAx>
      <c:valAx>
        <c:axId val="49870669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02804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6182838"/>
        <c:axId val="12992359"/>
      </c:barChart>
      <c:catAx>
        <c:axId val="46182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2992359"/>
        <c:crosses val="autoZero"/>
        <c:auto val="1"/>
        <c:lblOffset val="100"/>
        <c:noMultiLvlLbl val="0"/>
      </c:catAx>
      <c:valAx>
        <c:axId val="12992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6182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9822368"/>
        <c:axId val="45748129"/>
      </c:barChart>
      <c:catAx>
        <c:axId val="49822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5748129"/>
        <c:crosses val="autoZero"/>
        <c:auto val="1"/>
        <c:lblOffset val="100"/>
        <c:noMultiLvlLbl val="0"/>
      </c:catAx>
      <c:valAx>
        <c:axId val="457481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98223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9079978"/>
        <c:axId val="14610939"/>
      </c:barChart>
      <c:catAx>
        <c:axId val="9079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4610939"/>
        <c:crosses val="autoZero"/>
        <c:auto val="1"/>
        <c:lblOffset val="100"/>
        <c:noMultiLvlLbl val="0"/>
      </c:catAx>
      <c:valAx>
        <c:axId val="146109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90799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4389588"/>
        <c:axId val="42635381"/>
      </c:barChart>
      <c:catAx>
        <c:axId val="6438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2635381"/>
        <c:crosses val="autoZero"/>
        <c:auto val="1"/>
        <c:lblOffset val="100"/>
        <c:noMultiLvlLbl val="0"/>
      </c:catAx>
      <c:valAx>
        <c:axId val="42635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4389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8174110"/>
        <c:axId val="30913807"/>
      </c:barChart>
      <c:catAx>
        <c:axId val="48174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0913807"/>
        <c:crosses val="autoZero"/>
        <c:auto val="1"/>
        <c:lblOffset val="100"/>
        <c:noMultiLvlLbl val="0"/>
      </c:catAx>
      <c:valAx>
        <c:axId val="30913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81741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9788808"/>
        <c:axId val="20990409"/>
      </c:barChart>
      <c:catAx>
        <c:axId val="978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0990409"/>
        <c:crosses val="autoZero"/>
        <c:auto val="1"/>
        <c:lblOffset val="100"/>
        <c:noMultiLvlLbl val="0"/>
      </c:catAx>
      <c:valAx>
        <c:axId val="20990409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9788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4695954"/>
        <c:axId val="22501539"/>
      </c:barChart>
      <c:catAx>
        <c:axId val="5469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2501539"/>
        <c:crosses val="autoZero"/>
        <c:auto val="1"/>
        <c:lblOffset val="100"/>
        <c:noMultiLvlLbl val="0"/>
      </c:catAx>
      <c:valAx>
        <c:axId val="22501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4695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187260"/>
        <c:axId val="10685341"/>
      </c:barChart>
      <c:catAx>
        <c:axId val="1187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0685341"/>
        <c:crosses val="autoZero"/>
        <c:auto val="1"/>
        <c:lblOffset val="100"/>
        <c:noMultiLvlLbl val="0"/>
      </c:catAx>
      <c:valAx>
        <c:axId val="106853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1872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8535154"/>
        <c:axId val="34163203"/>
      </c:barChart>
      <c:catAx>
        <c:axId val="48535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4163203"/>
        <c:crosses val="autoZero"/>
        <c:auto val="1"/>
        <c:lblOffset val="100"/>
        <c:noMultiLvlLbl val="0"/>
      </c:catAx>
      <c:valAx>
        <c:axId val="341632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85351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9059206"/>
        <c:axId val="60206263"/>
      </c:barChart>
      <c:catAx>
        <c:axId val="29059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0206263"/>
        <c:crosses val="autoZero"/>
        <c:auto val="1"/>
        <c:lblOffset val="100"/>
        <c:noMultiLvlLbl val="0"/>
      </c:catAx>
      <c:valAx>
        <c:axId val="60206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90592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985456"/>
        <c:axId val="44869105"/>
      </c:barChart>
      <c:catAx>
        <c:axId val="498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4869105"/>
        <c:crosses val="autoZero"/>
        <c:auto val="1"/>
        <c:lblOffset val="100"/>
        <c:noMultiLvlLbl val="0"/>
      </c:catAx>
      <c:valAx>
        <c:axId val="44869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9854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168762"/>
        <c:axId val="10518859"/>
      </c:barChart>
      <c:catAx>
        <c:axId val="116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0518859"/>
        <c:crosses val="autoZero"/>
        <c:auto val="1"/>
        <c:lblOffset val="100"/>
        <c:noMultiLvlLbl val="0"/>
      </c:catAx>
      <c:valAx>
        <c:axId val="10518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168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7560868"/>
        <c:axId val="46721221"/>
      </c:barChart>
      <c:catAx>
        <c:axId val="27560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6721221"/>
        <c:crosses val="autoZero"/>
        <c:auto val="1"/>
        <c:lblOffset val="100"/>
        <c:noMultiLvlLbl val="0"/>
      </c:catAx>
      <c:valAx>
        <c:axId val="46721221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7560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7837806"/>
        <c:axId val="26322527"/>
      </c:barChart>
      <c:catAx>
        <c:axId val="1783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6322527"/>
        <c:crosses val="autoZero"/>
        <c:auto val="1"/>
        <c:lblOffset val="100"/>
        <c:noMultiLvlLbl val="0"/>
      </c:catAx>
      <c:valAx>
        <c:axId val="263225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7837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9033372"/>
        <c:axId val="15756029"/>
      </c:barChart>
      <c:catAx>
        <c:axId val="39033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5756029"/>
        <c:crosses val="autoZero"/>
        <c:auto val="1"/>
        <c:lblOffset val="100"/>
        <c:noMultiLvlLbl val="0"/>
      </c:catAx>
      <c:valAx>
        <c:axId val="15756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90333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7586534"/>
        <c:axId val="1169943"/>
      </c:barChart>
      <c:catAx>
        <c:axId val="758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169943"/>
        <c:crosses val="autoZero"/>
        <c:auto val="1"/>
        <c:lblOffset val="100"/>
        <c:noMultiLvlLbl val="0"/>
      </c:catAx>
      <c:valAx>
        <c:axId val="11699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75865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0529488"/>
        <c:axId val="27656529"/>
      </c:barChart>
      <c:catAx>
        <c:axId val="10529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7656529"/>
        <c:crosses val="autoZero"/>
        <c:auto val="1"/>
        <c:lblOffset val="100"/>
        <c:noMultiLvlLbl val="0"/>
      </c:catAx>
      <c:valAx>
        <c:axId val="27656529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05294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7582170"/>
        <c:axId val="25586347"/>
      </c:barChart>
      <c:catAx>
        <c:axId val="4758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5586347"/>
        <c:crosses val="autoZero"/>
        <c:auto val="1"/>
        <c:lblOffset val="100"/>
        <c:noMultiLvlLbl val="0"/>
      </c:catAx>
      <c:valAx>
        <c:axId val="25586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7582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8950532"/>
        <c:axId val="59228197"/>
      </c:barChart>
      <c:catAx>
        <c:axId val="2895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9228197"/>
        <c:crosses val="autoZero"/>
        <c:auto val="1"/>
        <c:lblOffset val="100"/>
        <c:noMultiLvlLbl val="0"/>
      </c:catAx>
      <c:valAx>
        <c:axId val="592281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8950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3291726"/>
        <c:axId val="32754623"/>
      </c:barChart>
      <c:catAx>
        <c:axId val="63291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2754623"/>
        <c:crosses val="autoZero"/>
        <c:auto val="1"/>
        <c:lblOffset val="100"/>
        <c:noMultiLvlLbl val="0"/>
      </c:catAx>
      <c:valAx>
        <c:axId val="32754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32917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6356152"/>
        <c:axId val="35878777"/>
      </c:barChart>
      <c:catAx>
        <c:axId val="2635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5878777"/>
        <c:crosses val="autoZero"/>
        <c:auto val="1"/>
        <c:lblOffset val="100"/>
        <c:noMultiLvlLbl val="0"/>
      </c:catAx>
      <c:valAx>
        <c:axId val="35878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63561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24</xdr:col>
      <xdr:colOff>361950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11001375" y="285750"/>
        <a:ext cx="795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24</xdr:col>
      <xdr:colOff>428625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11134725" y="285750"/>
        <a:ext cx="7886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24</xdr:col>
      <xdr:colOff>409575</xdr:colOff>
      <xdr:row>1</xdr:row>
      <xdr:rowOff>0</xdr:rowOff>
    </xdr:to>
    <xdr:graphicFrame>
      <xdr:nvGraphicFramePr>
        <xdr:cNvPr id="5" name="Chart 5"/>
        <xdr:cNvGraphicFramePr/>
      </xdr:nvGraphicFramePr>
      <xdr:xfrm>
        <a:off x="11134725" y="285750"/>
        <a:ext cx="7867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6" name="Chart 6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7" name="Chart 8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24</xdr:col>
      <xdr:colOff>361950</xdr:colOff>
      <xdr:row>1</xdr:row>
      <xdr:rowOff>0</xdr:rowOff>
    </xdr:to>
    <xdr:graphicFrame>
      <xdr:nvGraphicFramePr>
        <xdr:cNvPr id="8" name="Chart 9"/>
        <xdr:cNvGraphicFramePr/>
      </xdr:nvGraphicFramePr>
      <xdr:xfrm>
        <a:off x="11001375" y="285750"/>
        <a:ext cx="7953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9" name="Chart 10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24</xdr:col>
      <xdr:colOff>428625</xdr:colOff>
      <xdr:row>1</xdr:row>
      <xdr:rowOff>0</xdr:rowOff>
    </xdr:to>
    <xdr:graphicFrame>
      <xdr:nvGraphicFramePr>
        <xdr:cNvPr id="10" name="Chart 11"/>
        <xdr:cNvGraphicFramePr/>
      </xdr:nvGraphicFramePr>
      <xdr:xfrm>
        <a:off x="11134725" y="285750"/>
        <a:ext cx="78867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24</xdr:col>
      <xdr:colOff>409575</xdr:colOff>
      <xdr:row>1</xdr:row>
      <xdr:rowOff>0</xdr:rowOff>
    </xdr:to>
    <xdr:graphicFrame>
      <xdr:nvGraphicFramePr>
        <xdr:cNvPr id="11" name="Chart 12"/>
        <xdr:cNvGraphicFramePr/>
      </xdr:nvGraphicFramePr>
      <xdr:xfrm>
        <a:off x="11134725" y="285750"/>
        <a:ext cx="786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12" name="Chart 13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13" name="Chart 14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14" name="Chart 15"/>
        <xdr:cNvGraphicFramePr/>
      </xdr:nvGraphicFramePr>
      <xdr:xfrm>
        <a:off x="11001375" y="285750"/>
        <a:ext cx="21050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15" name="Chart 16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16" name="Chart 17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17" name="Chart 18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18" name="Chart 19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19" name="Chart 20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28575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20" name="Chart 21"/>
        <xdr:cNvGraphicFramePr/>
      </xdr:nvGraphicFramePr>
      <xdr:xfrm>
        <a:off x="11001375" y="285750"/>
        <a:ext cx="21050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21" name="Chart 22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22" name="Chart 23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161925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23" name="Chart 24"/>
        <xdr:cNvGraphicFramePr/>
      </xdr:nvGraphicFramePr>
      <xdr:xfrm>
        <a:off x="11134725" y="285750"/>
        <a:ext cx="197167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24" name="Chart 25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CASCI~1\IMPOST~1\Temp\flash%20stato%20popolazione%20distrett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sh dati distret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D42" sqref="D42"/>
    </sheetView>
  </sheetViews>
  <sheetFormatPr defaultColWidth="9.140625" defaultRowHeight="12.75"/>
  <cols>
    <col min="1" max="1" width="32.57421875" style="24" customWidth="1"/>
    <col min="2" max="7" width="13.00390625" style="24" customWidth="1"/>
    <col min="8" max="16384" width="11.421875" style="0" customWidth="1"/>
  </cols>
  <sheetData>
    <row r="1" spans="1:10" ht="38.25" customHeight="1">
      <c r="A1" s="14" t="s">
        <v>37</v>
      </c>
      <c r="B1" s="50" t="s">
        <v>38</v>
      </c>
      <c r="C1" s="50"/>
      <c r="D1" s="50"/>
      <c r="E1" s="50" t="s">
        <v>39</v>
      </c>
      <c r="F1" s="50"/>
      <c r="G1" s="50"/>
      <c r="H1" s="50" t="s">
        <v>40</v>
      </c>
      <c r="I1" s="50"/>
      <c r="J1" s="50"/>
    </row>
    <row r="2" spans="1:10" ht="18.75" customHeight="1">
      <c r="A2" s="14"/>
      <c r="B2" s="15"/>
      <c r="C2" s="15"/>
      <c r="D2" s="15"/>
      <c r="E2" s="15"/>
      <c r="F2" s="15"/>
      <c r="G2" s="15"/>
      <c r="H2" s="15"/>
      <c r="I2" s="15"/>
      <c r="J2" s="15"/>
    </row>
    <row r="3" spans="1:10" ht="12.75">
      <c r="A3" s="16" t="s">
        <v>41</v>
      </c>
      <c r="B3" s="16" t="s">
        <v>8</v>
      </c>
      <c r="C3" s="16" t="s">
        <v>9</v>
      </c>
      <c r="D3" s="16" t="s">
        <v>10</v>
      </c>
      <c r="E3" s="16" t="s">
        <v>8</v>
      </c>
      <c r="F3" s="16" t="s">
        <v>9</v>
      </c>
      <c r="G3" s="16" t="s">
        <v>10</v>
      </c>
      <c r="H3" s="16" t="s">
        <v>8</v>
      </c>
      <c r="I3" s="16" t="s">
        <v>9</v>
      </c>
      <c r="J3" s="16" t="s">
        <v>10</v>
      </c>
    </row>
    <row r="4" spans="1:10" ht="12.75">
      <c r="A4" s="17" t="s">
        <v>42</v>
      </c>
      <c r="B4" s="18">
        <v>265</v>
      </c>
      <c r="C4" s="18">
        <v>259</v>
      </c>
      <c r="D4" s="18">
        <f aca="true" t="shared" si="0" ref="D4:D25">(B4+C4)</f>
        <v>524</v>
      </c>
      <c r="E4" s="18">
        <v>232</v>
      </c>
      <c r="F4" s="18">
        <v>228</v>
      </c>
      <c r="G4" s="18">
        <f aca="true" t="shared" si="1" ref="G4:G25">(E4+F4)</f>
        <v>460</v>
      </c>
      <c r="H4" s="18">
        <v>33</v>
      </c>
      <c r="I4" s="18">
        <v>31</v>
      </c>
      <c r="J4" s="18">
        <f aca="true" t="shared" si="2" ref="J4:J25">(H4+I4)</f>
        <v>64</v>
      </c>
    </row>
    <row r="5" spans="1:10" ht="12.75">
      <c r="A5" s="17" t="s">
        <v>43</v>
      </c>
      <c r="B5" s="18">
        <v>324</v>
      </c>
      <c r="C5" s="18">
        <v>343</v>
      </c>
      <c r="D5" s="18">
        <f t="shared" si="0"/>
        <v>667</v>
      </c>
      <c r="E5" s="18">
        <v>294</v>
      </c>
      <c r="F5" s="18">
        <v>319</v>
      </c>
      <c r="G5" s="18">
        <f t="shared" si="1"/>
        <v>613</v>
      </c>
      <c r="H5" s="18">
        <v>30</v>
      </c>
      <c r="I5" s="18">
        <v>24</v>
      </c>
      <c r="J5" s="18">
        <f t="shared" si="2"/>
        <v>54</v>
      </c>
    </row>
    <row r="6" spans="1:10" ht="12.75">
      <c r="A6" s="17" t="s">
        <v>44</v>
      </c>
      <c r="B6" s="18">
        <v>399</v>
      </c>
      <c r="C6" s="18">
        <v>351</v>
      </c>
      <c r="D6" s="18">
        <f t="shared" si="0"/>
        <v>750</v>
      </c>
      <c r="E6" s="18">
        <v>378</v>
      </c>
      <c r="F6" s="18">
        <v>334</v>
      </c>
      <c r="G6" s="18">
        <f t="shared" si="1"/>
        <v>712</v>
      </c>
      <c r="H6" s="18">
        <v>21</v>
      </c>
      <c r="I6" s="18">
        <v>17</v>
      </c>
      <c r="J6" s="18">
        <f t="shared" si="2"/>
        <v>38</v>
      </c>
    </row>
    <row r="7" spans="1:10" ht="12.75">
      <c r="A7" s="17" t="s">
        <v>45</v>
      </c>
      <c r="B7" s="18">
        <v>365</v>
      </c>
      <c r="C7" s="18">
        <v>316</v>
      </c>
      <c r="D7" s="18">
        <f t="shared" si="0"/>
        <v>681</v>
      </c>
      <c r="E7" s="18">
        <v>330</v>
      </c>
      <c r="F7" s="18">
        <v>293</v>
      </c>
      <c r="G7" s="18">
        <f t="shared" si="1"/>
        <v>623</v>
      </c>
      <c r="H7" s="18">
        <v>35</v>
      </c>
      <c r="I7" s="18">
        <v>23</v>
      </c>
      <c r="J7" s="18">
        <f t="shared" si="2"/>
        <v>58</v>
      </c>
    </row>
    <row r="8" spans="1:10" ht="12.75">
      <c r="A8" s="17" t="s">
        <v>46</v>
      </c>
      <c r="B8" s="18">
        <v>318</v>
      </c>
      <c r="C8" s="18">
        <v>290</v>
      </c>
      <c r="D8" s="18">
        <f t="shared" si="0"/>
        <v>608</v>
      </c>
      <c r="E8" s="18">
        <v>258</v>
      </c>
      <c r="F8" s="18">
        <v>259</v>
      </c>
      <c r="G8" s="18">
        <f t="shared" si="1"/>
        <v>517</v>
      </c>
      <c r="H8" s="18">
        <v>60</v>
      </c>
      <c r="I8" s="18">
        <v>31</v>
      </c>
      <c r="J8" s="18">
        <f t="shared" si="2"/>
        <v>91</v>
      </c>
    </row>
    <row r="9" spans="1:10" ht="12.75">
      <c r="A9" s="17" t="s">
        <v>47</v>
      </c>
      <c r="B9" s="18">
        <v>306</v>
      </c>
      <c r="C9" s="18">
        <v>263</v>
      </c>
      <c r="D9" s="18">
        <f t="shared" si="0"/>
        <v>569</v>
      </c>
      <c r="E9" s="18">
        <v>240</v>
      </c>
      <c r="F9" s="18">
        <v>217</v>
      </c>
      <c r="G9" s="18">
        <f t="shared" si="1"/>
        <v>457</v>
      </c>
      <c r="H9" s="18">
        <v>66</v>
      </c>
      <c r="I9" s="18">
        <v>46</v>
      </c>
      <c r="J9" s="18">
        <f t="shared" si="2"/>
        <v>112</v>
      </c>
    </row>
    <row r="10" spans="1:10" ht="12.75">
      <c r="A10" s="17" t="s">
        <v>48</v>
      </c>
      <c r="B10" s="18">
        <v>316</v>
      </c>
      <c r="C10" s="18">
        <v>277</v>
      </c>
      <c r="D10" s="18">
        <f t="shared" si="0"/>
        <v>593</v>
      </c>
      <c r="E10" s="18">
        <v>238</v>
      </c>
      <c r="F10" s="18">
        <v>211</v>
      </c>
      <c r="G10" s="18">
        <f t="shared" si="1"/>
        <v>449</v>
      </c>
      <c r="H10" s="18">
        <v>78</v>
      </c>
      <c r="I10" s="18">
        <v>66</v>
      </c>
      <c r="J10" s="18">
        <f t="shared" si="2"/>
        <v>144</v>
      </c>
    </row>
    <row r="11" spans="1:10" ht="12.75">
      <c r="A11" s="17" t="s">
        <v>49</v>
      </c>
      <c r="B11" s="18">
        <v>375</v>
      </c>
      <c r="C11" s="18">
        <v>398</v>
      </c>
      <c r="D11" s="18">
        <f t="shared" si="0"/>
        <v>773</v>
      </c>
      <c r="E11" s="18">
        <v>313</v>
      </c>
      <c r="F11" s="18">
        <v>334</v>
      </c>
      <c r="G11" s="18">
        <f t="shared" si="1"/>
        <v>647</v>
      </c>
      <c r="H11" s="18">
        <v>62</v>
      </c>
      <c r="I11" s="18">
        <v>64</v>
      </c>
      <c r="J11" s="18">
        <f t="shared" si="2"/>
        <v>126</v>
      </c>
    </row>
    <row r="12" spans="1:10" ht="12.75">
      <c r="A12" s="17" t="s">
        <v>50</v>
      </c>
      <c r="B12" s="18">
        <v>576</v>
      </c>
      <c r="C12" s="18">
        <v>611</v>
      </c>
      <c r="D12" s="18">
        <f t="shared" si="0"/>
        <v>1187</v>
      </c>
      <c r="E12" s="18">
        <v>530</v>
      </c>
      <c r="F12" s="18">
        <v>542</v>
      </c>
      <c r="G12" s="18">
        <f t="shared" si="1"/>
        <v>1072</v>
      </c>
      <c r="H12" s="18">
        <v>46</v>
      </c>
      <c r="I12" s="18">
        <v>69</v>
      </c>
      <c r="J12" s="18">
        <f t="shared" si="2"/>
        <v>115</v>
      </c>
    </row>
    <row r="13" spans="1:10" ht="12.75">
      <c r="A13" s="17" t="s">
        <v>51</v>
      </c>
      <c r="B13" s="18">
        <v>657</v>
      </c>
      <c r="C13" s="18">
        <v>644</v>
      </c>
      <c r="D13" s="18">
        <f t="shared" si="0"/>
        <v>1301</v>
      </c>
      <c r="E13" s="18">
        <v>618</v>
      </c>
      <c r="F13" s="18">
        <v>592</v>
      </c>
      <c r="G13" s="18">
        <f t="shared" si="1"/>
        <v>1210</v>
      </c>
      <c r="H13" s="18">
        <v>39</v>
      </c>
      <c r="I13" s="18">
        <v>52</v>
      </c>
      <c r="J13" s="18">
        <f t="shared" si="2"/>
        <v>91</v>
      </c>
    </row>
    <row r="14" spans="1:10" ht="12.75">
      <c r="A14" s="17" t="s">
        <v>52</v>
      </c>
      <c r="B14" s="18">
        <v>600</v>
      </c>
      <c r="C14" s="18">
        <v>614</v>
      </c>
      <c r="D14" s="18">
        <f t="shared" si="0"/>
        <v>1214</v>
      </c>
      <c r="E14" s="18">
        <v>565</v>
      </c>
      <c r="F14" s="18">
        <v>570</v>
      </c>
      <c r="G14" s="18">
        <f t="shared" si="1"/>
        <v>1135</v>
      </c>
      <c r="H14" s="18">
        <v>35</v>
      </c>
      <c r="I14" s="18">
        <v>44</v>
      </c>
      <c r="J14" s="18">
        <f t="shared" si="2"/>
        <v>79</v>
      </c>
    </row>
    <row r="15" spans="1:10" ht="12.75">
      <c r="A15" s="17" t="s">
        <v>53</v>
      </c>
      <c r="B15" s="18">
        <v>525</v>
      </c>
      <c r="C15" s="18">
        <v>547</v>
      </c>
      <c r="D15" s="18">
        <f t="shared" si="0"/>
        <v>1072</v>
      </c>
      <c r="E15" s="18">
        <v>510</v>
      </c>
      <c r="F15" s="18">
        <v>497</v>
      </c>
      <c r="G15" s="18">
        <f t="shared" si="1"/>
        <v>1007</v>
      </c>
      <c r="H15" s="18">
        <v>15</v>
      </c>
      <c r="I15" s="18">
        <v>50</v>
      </c>
      <c r="J15" s="18">
        <f t="shared" si="2"/>
        <v>65</v>
      </c>
    </row>
    <row r="16" spans="1:10" ht="12.75">
      <c r="A16" s="17" t="s">
        <v>54</v>
      </c>
      <c r="B16" s="18">
        <v>410</v>
      </c>
      <c r="C16" s="18">
        <v>498</v>
      </c>
      <c r="D16" s="18">
        <f t="shared" si="0"/>
        <v>908</v>
      </c>
      <c r="E16" s="18">
        <v>400</v>
      </c>
      <c r="F16" s="18">
        <v>454</v>
      </c>
      <c r="G16" s="18">
        <f t="shared" si="1"/>
        <v>854</v>
      </c>
      <c r="H16" s="18">
        <v>10</v>
      </c>
      <c r="I16" s="18">
        <v>44</v>
      </c>
      <c r="J16" s="18">
        <f t="shared" si="2"/>
        <v>54</v>
      </c>
    </row>
    <row r="17" spans="1:10" ht="12.75">
      <c r="A17" s="17" t="s">
        <v>55</v>
      </c>
      <c r="B17" s="18">
        <v>453</v>
      </c>
      <c r="C17" s="18">
        <v>535</v>
      </c>
      <c r="D17" s="18">
        <f t="shared" si="0"/>
        <v>988</v>
      </c>
      <c r="E17" s="18">
        <v>450</v>
      </c>
      <c r="F17" s="18">
        <v>520</v>
      </c>
      <c r="G17" s="18">
        <f t="shared" si="1"/>
        <v>970</v>
      </c>
      <c r="H17" s="18">
        <v>3</v>
      </c>
      <c r="I17" s="18">
        <v>15</v>
      </c>
      <c r="J17" s="18">
        <f t="shared" si="2"/>
        <v>18</v>
      </c>
    </row>
    <row r="18" spans="1:10" ht="12.75">
      <c r="A18" s="17" t="s">
        <v>56</v>
      </c>
      <c r="B18" s="18">
        <v>414</v>
      </c>
      <c r="C18" s="18">
        <v>491</v>
      </c>
      <c r="D18" s="18">
        <f t="shared" si="0"/>
        <v>905</v>
      </c>
      <c r="E18" s="18">
        <v>410</v>
      </c>
      <c r="F18" s="18">
        <v>486</v>
      </c>
      <c r="G18" s="18">
        <f t="shared" si="1"/>
        <v>896</v>
      </c>
      <c r="H18" s="18">
        <v>4</v>
      </c>
      <c r="I18" s="18">
        <v>5</v>
      </c>
      <c r="J18" s="18">
        <f t="shared" si="2"/>
        <v>9</v>
      </c>
    </row>
    <row r="19" spans="1:10" ht="12.75">
      <c r="A19" s="17" t="s">
        <v>57</v>
      </c>
      <c r="B19" s="18">
        <v>422</v>
      </c>
      <c r="C19" s="18">
        <v>452</v>
      </c>
      <c r="D19" s="18">
        <f t="shared" si="0"/>
        <v>874</v>
      </c>
      <c r="E19" s="18">
        <v>420</v>
      </c>
      <c r="F19" s="18">
        <v>448</v>
      </c>
      <c r="G19" s="18">
        <f t="shared" si="1"/>
        <v>868</v>
      </c>
      <c r="H19" s="18">
        <v>2</v>
      </c>
      <c r="I19" s="18">
        <v>4</v>
      </c>
      <c r="J19" s="18">
        <f t="shared" si="2"/>
        <v>6</v>
      </c>
    </row>
    <row r="20" spans="1:10" ht="12.75">
      <c r="A20" s="17" t="s">
        <v>58</v>
      </c>
      <c r="B20" s="18">
        <v>258</v>
      </c>
      <c r="C20" s="18">
        <v>336</v>
      </c>
      <c r="D20" s="18">
        <f t="shared" si="0"/>
        <v>594</v>
      </c>
      <c r="E20" s="18">
        <v>257</v>
      </c>
      <c r="F20" s="18">
        <v>334</v>
      </c>
      <c r="G20" s="18">
        <f t="shared" si="1"/>
        <v>591</v>
      </c>
      <c r="H20" s="18">
        <v>1</v>
      </c>
      <c r="I20" s="18">
        <v>2</v>
      </c>
      <c r="J20" s="18">
        <f t="shared" si="2"/>
        <v>3</v>
      </c>
    </row>
    <row r="21" spans="1:10" ht="12.75">
      <c r="A21" s="17" t="s">
        <v>59</v>
      </c>
      <c r="B21" s="18">
        <v>161</v>
      </c>
      <c r="C21" s="18">
        <v>206</v>
      </c>
      <c r="D21" s="18">
        <f t="shared" si="0"/>
        <v>367</v>
      </c>
      <c r="E21" s="18">
        <v>159</v>
      </c>
      <c r="F21" s="18">
        <v>206</v>
      </c>
      <c r="G21" s="18">
        <f t="shared" si="1"/>
        <v>365</v>
      </c>
      <c r="H21" s="18">
        <v>2</v>
      </c>
      <c r="I21" s="18">
        <v>0</v>
      </c>
      <c r="J21" s="18">
        <f t="shared" si="2"/>
        <v>2</v>
      </c>
    </row>
    <row r="22" spans="1:10" ht="12.75">
      <c r="A22" s="17" t="s">
        <v>60</v>
      </c>
      <c r="B22" s="18">
        <v>45</v>
      </c>
      <c r="C22" s="18">
        <v>126</v>
      </c>
      <c r="D22" s="18">
        <f t="shared" si="0"/>
        <v>171</v>
      </c>
      <c r="E22" s="18">
        <v>45</v>
      </c>
      <c r="F22" s="18">
        <v>126</v>
      </c>
      <c r="G22" s="18">
        <f t="shared" si="1"/>
        <v>171</v>
      </c>
      <c r="H22" s="19">
        <v>0</v>
      </c>
      <c r="I22" s="19">
        <v>0</v>
      </c>
      <c r="J22" s="18">
        <f t="shared" si="2"/>
        <v>0</v>
      </c>
    </row>
    <row r="23" spans="1:10" ht="12.75">
      <c r="A23" s="17" t="s">
        <v>61</v>
      </c>
      <c r="B23" s="18">
        <v>7</v>
      </c>
      <c r="C23" s="18">
        <v>33</v>
      </c>
      <c r="D23" s="18">
        <f t="shared" si="0"/>
        <v>40</v>
      </c>
      <c r="E23" s="18">
        <v>7</v>
      </c>
      <c r="F23" s="18">
        <v>33</v>
      </c>
      <c r="G23" s="18">
        <f t="shared" si="1"/>
        <v>40</v>
      </c>
      <c r="H23" s="19">
        <v>0</v>
      </c>
      <c r="I23" s="19">
        <v>0</v>
      </c>
      <c r="J23" s="18">
        <f t="shared" si="2"/>
        <v>0</v>
      </c>
    </row>
    <row r="24" spans="1:10" ht="12.75">
      <c r="A24" s="17" t="s">
        <v>62</v>
      </c>
      <c r="B24" s="18">
        <v>1</v>
      </c>
      <c r="C24" s="18">
        <v>5</v>
      </c>
      <c r="D24" s="18">
        <f t="shared" si="0"/>
        <v>6</v>
      </c>
      <c r="E24" s="18">
        <v>1</v>
      </c>
      <c r="F24" s="18">
        <v>5</v>
      </c>
      <c r="G24" s="18">
        <f t="shared" si="1"/>
        <v>6</v>
      </c>
      <c r="H24" s="19">
        <v>0</v>
      </c>
      <c r="I24" s="19">
        <v>0</v>
      </c>
      <c r="J24" s="18">
        <f t="shared" si="2"/>
        <v>0</v>
      </c>
    </row>
    <row r="25" spans="1:10" ht="12.75">
      <c r="A25" s="15"/>
      <c r="B25" s="20">
        <v>7197</v>
      </c>
      <c r="C25" s="20">
        <v>7595</v>
      </c>
      <c r="D25" s="21">
        <f t="shared" si="0"/>
        <v>14792</v>
      </c>
      <c r="E25" s="20">
        <v>6655</v>
      </c>
      <c r="F25" s="20">
        <v>7007</v>
      </c>
      <c r="G25" s="21">
        <f t="shared" si="1"/>
        <v>13662</v>
      </c>
      <c r="H25" s="20">
        <v>542</v>
      </c>
      <c r="I25" s="20">
        <v>587</v>
      </c>
      <c r="J25" s="21">
        <f t="shared" si="2"/>
        <v>1129</v>
      </c>
    </row>
    <row r="26" spans="1:7" ht="12.75">
      <c r="A26" s="22"/>
      <c r="B26" s="22"/>
      <c r="C26" s="22"/>
      <c r="D26" s="22"/>
      <c r="E26" s="23"/>
      <c r="F26" s="23"/>
      <c r="G26" s="23"/>
    </row>
  </sheetData>
  <mergeCells count="3">
    <mergeCell ref="B1:D1"/>
    <mergeCell ref="E1:G1"/>
    <mergeCell ref="H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Z995"/>
  <sheetViews>
    <sheetView workbookViewId="0" topLeftCell="A1">
      <selection activeCell="C6" sqref="C6"/>
    </sheetView>
  </sheetViews>
  <sheetFormatPr defaultColWidth="17.28125" defaultRowHeight="15" customHeight="1"/>
  <cols>
    <col min="1" max="1" width="5.7109375" style="25" customWidth="1"/>
    <col min="2" max="2" width="27.7109375" style="25" customWidth="1"/>
    <col min="3" max="5" width="10.7109375" style="25" customWidth="1"/>
    <col min="6" max="6" width="5.7109375" style="25" customWidth="1"/>
    <col min="7" max="7" width="27.7109375" style="25" customWidth="1"/>
    <col min="8" max="10" width="10.7109375" style="25" customWidth="1"/>
    <col min="11" max="11" width="5.7109375" style="25" customWidth="1"/>
    <col min="12" max="12" width="27.7109375" style="25" customWidth="1"/>
    <col min="13" max="13" width="10.7109375" style="25" customWidth="1"/>
    <col min="14" max="14" width="10.57421875" style="25" customWidth="1"/>
    <col min="15" max="15" width="10.7109375" style="25" customWidth="1"/>
    <col min="16" max="25" width="9.140625" style="25" customWidth="1"/>
    <col min="26" max="26" width="8.00390625" style="25" customWidth="1"/>
    <col min="27" max="16384" width="17.28125" style="25" customWidth="1"/>
  </cols>
  <sheetData>
    <row r="1" spans="1:26" ht="22.5" customHeight="1">
      <c r="A1" s="1"/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1"/>
      <c r="B2" s="51" t="s">
        <v>63</v>
      </c>
      <c r="C2" s="52"/>
      <c r="D2" s="52"/>
      <c r="E2" s="53"/>
      <c r="F2" s="1"/>
      <c r="G2" s="51" t="s">
        <v>64</v>
      </c>
      <c r="H2" s="52"/>
      <c r="I2" s="52"/>
      <c r="J2" s="53"/>
      <c r="K2" s="1"/>
      <c r="L2" s="51" t="s">
        <v>65</v>
      </c>
      <c r="M2" s="52"/>
      <c r="N2" s="52"/>
      <c r="O2" s="53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"/>
      <c r="B3" s="26" t="s">
        <v>0</v>
      </c>
      <c r="C3" s="27" t="s">
        <v>1</v>
      </c>
      <c r="D3" s="27" t="s">
        <v>2</v>
      </c>
      <c r="E3" s="27" t="s">
        <v>3</v>
      </c>
      <c r="F3" s="1"/>
      <c r="G3" s="28" t="s">
        <v>0</v>
      </c>
      <c r="H3" s="27" t="s">
        <v>1</v>
      </c>
      <c r="I3" s="27" t="s">
        <v>2</v>
      </c>
      <c r="J3" s="27" t="s">
        <v>3</v>
      </c>
      <c r="K3" s="1"/>
      <c r="L3" s="28" t="s">
        <v>0</v>
      </c>
      <c r="M3" s="27" t="s">
        <v>1</v>
      </c>
      <c r="N3" s="27" t="s">
        <v>2</v>
      </c>
      <c r="O3" s="27" t="s">
        <v>3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"/>
      <c r="B4" s="29" t="s">
        <v>5</v>
      </c>
      <c r="C4" s="30">
        <v>17182</v>
      </c>
      <c r="D4" s="30">
        <v>19284</v>
      </c>
      <c r="E4" s="30">
        <f>SUM(C4:D4)</f>
        <v>36466</v>
      </c>
      <c r="F4" s="1"/>
      <c r="G4" s="31" t="s">
        <v>5</v>
      </c>
      <c r="H4" s="32">
        <v>15260</v>
      </c>
      <c r="I4" s="32">
        <v>16921</v>
      </c>
      <c r="J4" s="32">
        <f>SUM(H4:I4)</f>
        <v>32181</v>
      </c>
      <c r="K4" s="1"/>
      <c r="L4" s="31" t="s">
        <v>5</v>
      </c>
      <c r="M4" s="32">
        <v>1922</v>
      </c>
      <c r="N4" s="32">
        <v>2363</v>
      </c>
      <c r="O4" s="32">
        <f>SUM(M4:N4)</f>
        <v>4285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1"/>
      <c r="B5" s="29" t="s">
        <v>4</v>
      </c>
      <c r="C5" s="33">
        <v>5388</v>
      </c>
      <c r="D5" s="33">
        <v>5562</v>
      </c>
      <c r="E5" s="33">
        <f>C5+D5</f>
        <v>10950</v>
      </c>
      <c r="F5" s="1"/>
      <c r="G5" s="31" t="s">
        <v>4</v>
      </c>
      <c r="H5" s="34">
        <v>5091</v>
      </c>
      <c r="I5" s="34">
        <v>5147</v>
      </c>
      <c r="J5" s="34">
        <f>SUM(H5+I5)</f>
        <v>10238</v>
      </c>
      <c r="K5" s="1"/>
      <c r="L5" s="31" t="s">
        <v>4</v>
      </c>
      <c r="M5" s="32">
        <v>297</v>
      </c>
      <c r="N5" s="32">
        <v>415</v>
      </c>
      <c r="O5" s="32">
        <v>712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1"/>
      <c r="B6" s="29" t="s">
        <v>33</v>
      </c>
      <c r="C6" s="30">
        <v>7197</v>
      </c>
      <c r="D6" s="30">
        <v>7595</v>
      </c>
      <c r="E6" s="30">
        <f>SUM(C6:D6)</f>
        <v>14792</v>
      </c>
      <c r="F6" s="1"/>
      <c r="G6" s="31" t="s">
        <v>33</v>
      </c>
      <c r="H6" s="32">
        <v>6655</v>
      </c>
      <c r="I6" s="32">
        <v>7007</v>
      </c>
      <c r="J6" s="32">
        <v>13662</v>
      </c>
      <c r="K6" s="1"/>
      <c r="L6" s="31" t="s">
        <v>33</v>
      </c>
      <c r="M6" s="32">
        <v>542</v>
      </c>
      <c r="N6" s="32">
        <v>587</v>
      </c>
      <c r="O6" s="32">
        <v>1129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29" t="s">
        <v>34</v>
      </c>
      <c r="C7" s="30">
        <v>15228</v>
      </c>
      <c r="D7" s="30">
        <v>15488</v>
      </c>
      <c r="E7" s="30">
        <v>30716</v>
      </c>
      <c r="F7" s="1"/>
      <c r="G7" s="31" t="s">
        <v>34</v>
      </c>
      <c r="H7" s="32">
        <f>(C7-M7)</f>
        <v>13578</v>
      </c>
      <c r="I7" s="32">
        <f>(D7-N7)</f>
        <v>13639</v>
      </c>
      <c r="J7" s="32">
        <f>(E7-O7)</f>
        <v>27217</v>
      </c>
      <c r="K7" s="1"/>
      <c r="L7" s="31" t="s">
        <v>34</v>
      </c>
      <c r="M7" s="32">
        <v>1650</v>
      </c>
      <c r="N7" s="32">
        <v>1849</v>
      </c>
      <c r="O7" s="32">
        <f>SUM(M7:N7)</f>
        <v>3499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"/>
      <c r="B8" s="29" t="s">
        <v>6</v>
      </c>
      <c r="C8" s="34">
        <v>9145</v>
      </c>
      <c r="D8" s="34">
        <v>9730</v>
      </c>
      <c r="E8" s="34">
        <f>SUM(C8:D8)</f>
        <v>18875</v>
      </c>
      <c r="F8" s="1"/>
      <c r="G8" s="31" t="s">
        <v>6</v>
      </c>
      <c r="H8" s="34">
        <v>8570</v>
      </c>
      <c r="I8" s="34">
        <v>8931</v>
      </c>
      <c r="J8" s="34">
        <f>H8+I8</f>
        <v>17501</v>
      </c>
      <c r="K8" s="1"/>
      <c r="L8" s="31" t="s">
        <v>6</v>
      </c>
      <c r="M8" s="34">
        <v>575</v>
      </c>
      <c r="N8" s="34">
        <v>799</v>
      </c>
      <c r="O8" s="34">
        <f>SUM(M8:N8)</f>
        <v>1374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"/>
      <c r="B9" s="35" t="s">
        <v>3</v>
      </c>
      <c r="C9" s="36">
        <f>SUM(C4:C8)</f>
        <v>54140</v>
      </c>
      <c r="D9" s="36">
        <f>SUM(D4:D8)</f>
        <v>57659</v>
      </c>
      <c r="E9" s="36">
        <f>SUM(E4:E8)</f>
        <v>111799</v>
      </c>
      <c r="F9" s="1"/>
      <c r="G9" s="28" t="s">
        <v>3</v>
      </c>
      <c r="H9" s="37">
        <f>C9-M9</f>
        <v>49154</v>
      </c>
      <c r="I9" s="37">
        <f>D9-N9</f>
        <v>51646</v>
      </c>
      <c r="J9" s="37">
        <f>E9-O9</f>
        <v>100800</v>
      </c>
      <c r="K9" s="1"/>
      <c r="L9" s="28" t="s">
        <v>3</v>
      </c>
      <c r="M9" s="37">
        <f>SUM(M4:M8)</f>
        <v>4986</v>
      </c>
      <c r="N9" s="37">
        <f>SUM(N4:N8)</f>
        <v>6013</v>
      </c>
      <c r="O9" s="37">
        <f>SUM(O4:O8)</f>
        <v>10999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38"/>
      <c r="C10" s="38"/>
      <c r="D10" s="38"/>
      <c r="E10" s="3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>
      <c r="A11" s="1"/>
      <c r="B11" s="51" t="s">
        <v>66</v>
      </c>
      <c r="C11" s="52"/>
      <c r="D11" s="52"/>
      <c r="E11" s="5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"/>
      <c r="B12" s="35" t="s">
        <v>0</v>
      </c>
      <c r="C12" s="39" t="s">
        <v>1</v>
      </c>
      <c r="D12" s="39" t="s">
        <v>2</v>
      </c>
      <c r="E12" s="39" t="s">
        <v>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1"/>
      <c r="B13" s="29" t="s">
        <v>5</v>
      </c>
      <c r="C13" s="40">
        <f aca="true" t="shared" si="0" ref="C13:C18">(M4/C4)</f>
        <v>0.1118612501455011</v>
      </c>
      <c r="D13" s="40">
        <f aca="true" t="shared" si="1" ref="D13:D18">N4/D4</f>
        <v>0.12253681808753371</v>
      </c>
      <c r="E13" s="40">
        <f aca="true" t="shared" si="2" ref="E13:E18">(O4/E4)</f>
        <v>0.1175067185871771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"/>
      <c r="B14" s="29" t="s">
        <v>4</v>
      </c>
      <c r="C14" s="40">
        <f t="shared" si="0"/>
        <v>0.05512249443207127</v>
      </c>
      <c r="D14" s="40">
        <f t="shared" si="1"/>
        <v>0.07461344839985616</v>
      </c>
      <c r="E14" s="40">
        <f t="shared" si="2"/>
        <v>0.06502283105022831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"/>
      <c r="B15" s="29" t="s">
        <v>33</v>
      </c>
      <c r="C15" s="40">
        <f t="shared" si="0"/>
        <v>0.07530915659302487</v>
      </c>
      <c r="D15" s="40">
        <f t="shared" si="1"/>
        <v>0.0772876892692561</v>
      </c>
      <c r="E15" s="40">
        <f t="shared" si="2"/>
        <v>0.0763250405624662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"/>
      <c r="B16" s="29" t="s">
        <v>34</v>
      </c>
      <c r="C16" s="40">
        <f t="shared" si="0"/>
        <v>0.10835303388494878</v>
      </c>
      <c r="D16" s="40">
        <f t="shared" si="1"/>
        <v>0.1193827479338843</v>
      </c>
      <c r="E16" s="40">
        <f t="shared" si="2"/>
        <v>0.11391457220992317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"/>
      <c r="B17" s="29" t="s">
        <v>6</v>
      </c>
      <c r="C17" s="40">
        <f t="shared" si="0"/>
        <v>0.06287588846364134</v>
      </c>
      <c r="D17" s="40">
        <f t="shared" si="1"/>
        <v>0.08211716341212744</v>
      </c>
      <c r="E17" s="40">
        <f t="shared" si="2"/>
        <v>0.07279470198675497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"/>
      <c r="B18" s="35" t="s">
        <v>3</v>
      </c>
      <c r="C18" s="40">
        <f t="shared" si="0"/>
        <v>0.09209456963428149</v>
      </c>
      <c r="D18" s="40">
        <f t="shared" si="1"/>
        <v>0.10428554085225203</v>
      </c>
      <c r="E18" s="40">
        <f t="shared" si="2"/>
        <v>0.0983819175484575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5">
    <mergeCell ref="B11:E11"/>
    <mergeCell ref="B1:O1"/>
    <mergeCell ref="B2:E2"/>
    <mergeCell ref="G2:J2"/>
    <mergeCell ref="L2:O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24"/>
  <sheetViews>
    <sheetView workbookViewId="0" topLeftCell="A1">
      <selection activeCell="L29" sqref="L29"/>
    </sheetView>
  </sheetViews>
  <sheetFormatPr defaultColWidth="9.140625" defaultRowHeight="12.75"/>
  <cols>
    <col min="1" max="1" width="5.7109375" style="42" customWidth="1"/>
    <col min="2" max="2" width="12.7109375" style="42" customWidth="1"/>
    <col min="3" max="6" width="9.7109375" style="42" customWidth="1"/>
    <col min="7" max="7" width="5.7109375" style="42" customWidth="1"/>
    <col min="8" max="8" width="12.7109375" style="42" customWidth="1"/>
    <col min="9" max="12" width="9.7109375" style="42" customWidth="1"/>
    <col min="13" max="13" width="5.7109375" style="42" customWidth="1"/>
    <col min="14" max="14" width="12.7109375" style="42" customWidth="1"/>
    <col min="15" max="18" width="9.7109375" style="42" customWidth="1"/>
    <col min="19" max="16384" width="9.140625" style="42" customWidth="1"/>
  </cols>
  <sheetData>
    <row r="1" spans="1:18" ht="22.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2:18" ht="39.75" customHeight="1">
      <c r="B2" s="56" t="s">
        <v>67</v>
      </c>
      <c r="C2" s="57"/>
      <c r="D2" s="57"/>
      <c r="E2" s="57"/>
      <c r="F2" s="58"/>
      <c r="G2" s="43"/>
      <c r="H2" s="56" t="s">
        <v>68</v>
      </c>
      <c r="I2" s="57"/>
      <c r="J2" s="57"/>
      <c r="K2" s="57"/>
      <c r="L2" s="58"/>
      <c r="M2" s="43"/>
      <c r="N2" s="56" t="s">
        <v>69</v>
      </c>
      <c r="O2" s="57"/>
      <c r="P2" s="57"/>
      <c r="Q2" s="57"/>
      <c r="R2" s="58"/>
    </row>
    <row r="3" spans="2:18" ht="12.75">
      <c r="B3" s="44" t="s">
        <v>7</v>
      </c>
      <c r="C3" s="45" t="s">
        <v>8</v>
      </c>
      <c r="D3" s="45" t="s">
        <v>9</v>
      </c>
      <c r="E3" s="45" t="s">
        <v>10</v>
      </c>
      <c r="F3" s="46" t="s">
        <v>11</v>
      </c>
      <c r="H3" s="44" t="s">
        <v>7</v>
      </c>
      <c r="I3" s="45" t="s">
        <v>8</v>
      </c>
      <c r="J3" s="45" t="s">
        <v>9</v>
      </c>
      <c r="K3" s="45" t="s">
        <v>10</v>
      </c>
      <c r="L3" s="46" t="s">
        <v>11</v>
      </c>
      <c r="N3" s="44" t="s">
        <v>7</v>
      </c>
      <c r="O3" s="45" t="s">
        <v>8</v>
      </c>
      <c r="P3" s="45" t="s">
        <v>9</v>
      </c>
      <c r="Q3" s="45" t="s">
        <v>10</v>
      </c>
      <c r="R3" s="46" t="s">
        <v>11</v>
      </c>
    </row>
    <row r="4" spans="2:18" ht="12.75">
      <c r="B4" s="47" t="s">
        <v>12</v>
      </c>
      <c r="C4" s="64">
        <v>265</v>
      </c>
      <c r="D4" s="64">
        <v>259</v>
      </c>
      <c r="E4" s="64">
        <f aca="true" t="shared" si="0" ref="E4:E24">(C4+D4)</f>
        <v>524</v>
      </c>
      <c r="F4" s="62">
        <f>E4/$E$24</f>
        <v>0.03542455381287182</v>
      </c>
      <c r="H4" s="47" t="s">
        <v>12</v>
      </c>
      <c r="I4" s="66">
        <v>232</v>
      </c>
      <c r="J4" s="66">
        <v>228</v>
      </c>
      <c r="K4" s="66">
        <f aca="true" t="shared" si="1" ref="K4:K24">(I4+J4)</f>
        <v>460</v>
      </c>
      <c r="L4" s="62">
        <f>K4/$K$24</f>
        <v>0.03367003367003367</v>
      </c>
      <c r="N4" s="47" t="s">
        <v>12</v>
      </c>
      <c r="O4" s="66">
        <v>33</v>
      </c>
      <c r="P4" s="66">
        <v>31</v>
      </c>
      <c r="Q4" s="66">
        <f aca="true" t="shared" si="2" ref="Q4:Q23">(O4+P4)</f>
        <v>64</v>
      </c>
      <c r="R4" s="62">
        <f>Q4/$Q$24</f>
        <v>0.0566873339238264</v>
      </c>
    </row>
    <row r="5" spans="2:18" ht="12.75">
      <c r="B5" s="47" t="s">
        <v>13</v>
      </c>
      <c r="C5" s="64">
        <v>324</v>
      </c>
      <c r="D5" s="64">
        <v>343</v>
      </c>
      <c r="E5" s="64">
        <f t="shared" si="0"/>
        <v>667</v>
      </c>
      <c r="F5" s="62">
        <f aca="true" t="shared" si="3" ref="F5:F24">E5/$E$24</f>
        <v>0.04509194159004867</v>
      </c>
      <c r="H5" s="47" t="s">
        <v>13</v>
      </c>
      <c r="I5" s="66">
        <v>294</v>
      </c>
      <c r="J5" s="66">
        <v>319</v>
      </c>
      <c r="K5" s="66">
        <f t="shared" si="1"/>
        <v>613</v>
      </c>
      <c r="L5" s="62">
        <f aca="true" t="shared" si="4" ref="L5:L24">K5/$K$24</f>
        <v>0.04486897965158835</v>
      </c>
      <c r="N5" s="47" t="s">
        <v>13</v>
      </c>
      <c r="O5" s="66">
        <v>30</v>
      </c>
      <c r="P5" s="66">
        <v>24</v>
      </c>
      <c r="Q5" s="66">
        <f t="shared" si="2"/>
        <v>54</v>
      </c>
      <c r="R5" s="62">
        <f aca="true" t="shared" si="5" ref="R5:R24">Q5/$Q$24</f>
        <v>0.047829937998228524</v>
      </c>
    </row>
    <row r="6" spans="2:18" ht="12.75">
      <c r="B6" s="47" t="s">
        <v>14</v>
      </c>
      <c r="C6" s="64">
        <v>399</v>
      </c>
      <c r="D6" s="64">
        <v>351</v>
      </c>
      <c r="E6" s="64">
        <f t="shared" si="0"/>
        <v>750</v>
      </c>
      <c r="F6" s="62">
        <f t="shared" si="3"/>
        <v>0.050703082747431044</v>
      </c>
      <c r="H6" s="47" t="s">
        <v>14</v>
      </c>
      <c r="I6" s="66">
        <v>378</v>
      </c>
      <c r="J6" s="66">
        <v>334</v>
      </c>
      <c r="K6" s="66">
        <f t="shared" si="1"/>
        <v>712</v>
      </c>
      <c r="L6" s="62">
        <f t="shared" si="4"/>
        <v>0.05211535646318255</v>
      </c>
      <c r="N6" s="47" t="s">
        <v>14</v>
      </c>
      <c r="O6" s="66">
        <v>21</v>
      </c>
      <c r="P6" s="66">
        <v>17</v>
      </c>
      <c r="Q6" s="66">
        <f t="shared" si="2"/>
        <v>38</v>
      </c>
      <c r="R6" s="62">
        <f t="shared" si="5"/>
        <v>0.03365810451727192</v>
      </c>
    </row>
    <row r="7" spans="2:18" ht="12.75">
      <c r="B7" s="48" t="s">
        <v>15</v>
      </c>
      <c r="C7" s="64">
        <v>365</v>
      </c>
      <c r="D7" s="64">
        <v>316</v>
      </c>
      <c r="E7" s="64">
        <f t="shared" si="0"/>
        <v>681</v>
      </c>
      <c r="F7" s="62">
        <f t="shared" si="3"/>
        <v>0.04603839913466739</v>
      </c>
      <c r="H7" s="48" t="s">
        <v>15</v>
      </c>
      <c r="I7" s="66">
        <v>330</v>
      </c>
      <c r="J7" s="66">
        <v>293</v>
      </c>
      <c r="K7" s="66">
        <f t="shared" si="1"/>
        <v>623</v>
      </c>
      <c r="L7" s="62">
        <f t="shared" si="4"/>
        <v>0.04560093690528473</v>
      </c>
      <c r="N7" s="48" t="s">
        <v>15</v>
      </c>
      <c r="O7" s="66">
        <v>35</v>
      </c>
      <c r="P7" s="66">
        <v>23</v>
      </c>
      <c r="Q7" s="66">
        <f t="shared" si="2"/>
        <v>58</v>
      </c>
      <c r="R7" s="62">
        <f t="shared" si="5"/>
        <v>0.05137289636846767</v>
      </c>
    </row>
    <row r="8" spans="2:18" ht="12.75">
      <c r="B8" s="48" t="s">
        <v>35</v>
      </c>
      <c r="C8" s="64">
        <v>318</v>
      </c>
      <c r="D8" s="64">
        <v>290</v>
      </c>
      <c r="E8" s="64">
        <f t="shared" si="0"/>
        <v>608</v>
      </c>
      <c r="F8" s="62">
        <f t="shared" si="3"/>
        <v>0.0411032990805841</v>
      </c>
      <c r="H8" s="48" t="s">
        <v>35</v>
      </c>
      <c r="I8" s="66">
        <v>258</v>
      </c>
      <c r="J8" s="66">
        <v>259</v>
      </c>
      <c r="K8" s="66">
        <f t="shared" si="1"/>
        <v>517</v>
      </c>
      <c r="L8" s="62">
        <f t="shared" si="4"/>
        <v>0.03784219001610306</v>
      </c>
      <c r="N8" s="48" t="s">
        <v>35</v>
      </c>
      <c r="O8" s="66">
        <v>60</v>
      </c>
      <c r="P8" s="66">
        <v>31</v>
      </c>
      <c r="Q8" s="66">
        <f t="shared" si="2"/>
        <v>91</v>
      </c>
      <c r="R8" s="62">
        <f t="shared" si="5"/>
        <v>0.08060230292294066</v>
      </c>
    </row>
    <row r="9" spans="2:18" ht="12.75">
      <c r="B9" s="48" t="s">
        <v>16</v>
      </c>
      <c r="C9" s="64">
        <v>306</v>
      </c>
      <c r="D9" s="64">
        <v>263</v>
      </c>
      <c r="E9" s="64">
        <f t="shared" si="0"/>
        <v>569</v>
      </c>
      <c r="F9" s="62">
        <f t="shared" si="3"/>
        <v>0.03846673877771768</v>
      </c>
      <c r="H9" s="48" t="s">
        <v>16</v>
      </c>
      <c r="I9" s="66">
        <v>240</v>
      </c>
      <c r="J9" s="66">
        <v>217</v>
      </c>
      <c r="K9" s="66">
        <f t="shared" si="1"/>
        <v>457</v>
      </c>
      <c r="L9" s="62">
        <f t="shared" si="4"/>
        <v>0.03345044649392476</v>
      </c>
      <c r="N9" s="48" t="s">
        <v>16</v>
      </c>
      <c r="O9" s="66">
        <v>66</v>
      </c>
      <c r="P9" s="66">
        <v>46</v>
      </c>
      <c r="Q9" s="66">
        <f t="shared" si="2"/>
        <v>112</v>
      </c>
      <c r="R9" s="62">
        <f t="shared" si="5"/>
        <v>0.09920283436669619</v>
      </c>
    </row>
    <row r="10" spans="2:18" ht="12.75">
      <c r="B10" s="48" t="s">
        <v>17</v>
      </c>
      <c r="C10" s="64">
        <v>316</v>
      </c>
      <c r="D10" s="64">
        <v>277</v>
      </c>
      <c r="E10" s="64">
        <f t="shared" si="0"/>
        <v>593</v>
      </c>
      <c r="F10" s="62">
        <f t="shared" si="3"/>
        <v>0.04008923742563548</v>
      </c>
      <c r="H10" s="48" t="s">
        <v>17</v>
      </c>
      <c r="I10" s="66">
        <v>238</v>
      </c>
      <c r="J10" s="66">
        <v>211</v>
      </c>
      <c r="K10" s="66">
        <f t="shared" si="1"/>
        <v>449</v>
      </c>
      <c r="L10" s="62">
        <f t="shared" si="4"/>
        <v>0.03286488069096765</v>
      </c>
      <c r="N10" s="48" t="s">
        <v>17</v>
      </c>
      <c r="O10" s="66">
        <v>78</v>
      </c>
      <c r="P10" s="66">
        <v>66</v>
      </c>
      <c r="Q10" s="66">
        <f t="shared" si="2"/>
        <v>144</v>
      </c>
      <c r="R10" s="62">
        <f t="shared" si="5"/>
        <v>0.1275465013286094</v>
      </c>
    </row>
    <row r="11" spans="2:18" ht="12.75">
      <c r="B11" s="48" t="s">
        <v>18</v>
      </c>
      <c r="C11" s="64">
        <v>375</v>
      </c>
      <c r="D11" s="64">
        <v>398</v>
      </c>
      <c r="E11" s="64">
        <f t="shared" si="0"/>
        <v>773</v>
      </c>
      <c r="F11" s="62">
        <f t="shared" si="3"/>
        <v>0.05225797728501893</v>
      </c>
      <c r="H11" s="48" t="s">
        <v>18</v>
      </c>
      <c r="I11" s="66">
        <v>313</v>
      </c>
      <c r="J11" s="66">
        <v>334</v>
      </c>
      <c r="K11" s="66">
        <f t="shared" si="1"/>
        <v>647</v>
      </c>
      <c r="L11" s="62">
        <f t="shared" si="4"/>
        <v>0.04735763431415605</v>
      </c>
      <c r="N11" s="48" t="s">
        <v>18</v>
      </c>
      <c r="O11" s="66">
        <v>62</v>
      </c>
      <c r="P11" s="66">
        <v>64</v>
      </c>
      <c r="Q11" s="66">
        <f t="shared" si="2"/>
        <v>126</v>
      </c>
      <c r="R11" s="62">
        <f t="shared" si="5"/>
        <v>0.11160318866253321</v>
      </c>
    </row>
    <row r="12" spans="2:18" ht="12.75">
      <c r="B12" s="48" t="s">
        <v>19</v>
      </c>
      <c r="C12" s="64">
        <v>576</v>
      </c>
      <c r="D12" s="64">
        <v>611</v>
      </c>
      <c r="E12" s="64">
        <f t="shared" si="0"/>
        <v>1187</v>
      </c>
      <c r="F12" s="62">
        <f t="shared" si="3"/>
        <v>0.08024607896160087</v>
      </c>
      <c r="H12" s="48" t="s">
        <v>19</v>
      </c>
      <c r="I12" s="66">
        <v>530</v>
      </c>
      <c r="J12" s="66">
        <v>542</v>
      </c>
      <c r="K12" s="66">
        <f t="shared" si="1"/>
        <v>1072</v>
      </c>
      <c r="L12" s="62">
        <f t="shared" si="4"/>
        <v>0.07846581759625237</v>
      </c>
      <c r="N12" s="48" t="s">
        <v>19</v>
      </c>
      <c r="O12" s="66">
        <v>46</v>
      </c>
      <c r="P12" s="66">
        <v>69</v>
      </c>
      <c r="Q12" s="66">
        <f t="shared" si="2"/>
        <v>115</v>
      </c>
      <c r="R12" s="62">
        <f t="shared" si="5"/>
        <v>0.10186005314437556</v>
      </c>
    </row>
    <row r="13" spans="2:18" ht="12.75">
      <c r="B13" s="48" t="s">
        <v>20</v>
      </c>
      <c r="C13" s="64">
        <v>657</v>
      </c>
      <c r="D13" s="64">
        <v>644</v>
      </c>
      <c r="E13" s="64">
        <f t="shared" si="0"/>
        <v>1301</v>
      </c>
      <c r="F13" s="62">
        <f t="shared" si="3"/>
        <v>0.08795294753921039</v>
      </c>
      <c r="H13" s="48" t="s">
        <v>20</v>
      </c>
      <c r="I13" s="66">
        <v>618</v>
      </c>
      <c r="J13" s="66">
        <v>592</v>
      </c>
      <c r="K13" s="66">
        <f t="shared" si="1"/>
        <v>1210</v>
      </c>
      <c r="L13" s="62">
        <f t="shared" si="4"/>
        <v>0.08856682769726248</v>
      </c>
      <c r="N13" s="48" t="s">
        <v>20</v>
      </c>
      <c r="O13" s="66">
        <v>39</v>
      </c>
      <c r="P13" s="66">
        <v>52</v>
      </c>
      <c r="Q13" s="66">
        <f t="shared" si="2"/>
        <v>91</v>
      </c>
      <c r="R13" s="62">
        <f t="shared" si="5"/>
        <v>0.08060230292294066</v>
      </c>
    </row>
    <row r="14" spans="2:18" ht="12.75">
      <c r="B14" s="48" t="s">
        <v>21</v>
      </c>
      <c r="C14" s="64">
        <v>600</v>
      </c>
      <c r="D14" s="64">
        <v>614</v>
      </c>
      <c r="E14" s="64">
        <f t="shared" si="0"/>
        <v>1214</v>
      </c>
      <c r="F14" s="62">
        <f t="shared" si="3"/>
        <v>0.08207138994050839</v>
      </c>
      <c r="H14" s="48" t="s">
        <v>21</v>
      </c>
      <c r="I14" s="66">
        <v>565</v>
      </c>
      <c r="J14" s="66">
        <v>570</v>
      </c>
      <c r="K14" s="66">
        <f t="shared" si="1"/>
        <v>1135</v>
      </c>
      <c r="L14" s="62">
        <f t="shared" si="4"/>
        <v>0.0830771482945396</v>
      </c>
      <c r="N14" s="48" t="s">
        <v>21</v>
      </c>
      <c r="O14" s="66">
        <v>35</v>
      </c>
      <c r="P14" s="66">
        <v>44</v>
      </c>
      <c r="Q14" s="66">
        <f t="shared" si="2"/>
        <v>79</v>
      </c>
      <c r="R14" s="62">
        <f t="shared" si="5"/>
        <v>0.06997342781222321</v>
      </c>
    </row>
    <row r="15" spans="2:18" ht="12.75">
      <c r="B15" s="48" t="s">
        <v>22</v>
      </c>
      <c r="C15" s="64">
        <v>525</v>
      </c>
      <c r="D15" s="64">
        <v>547</v>
      </c>
      <c r="E15" s="64">
        <f t="shared" si="0"/>
        <v>1072</v>
      </c>
      <c r="F15" s="62">
        <f t="shared" si="3"/>
        <v>0.07247160627366143</v>
      </c>
      <c r="H15" s="48" t="s">
        <v>22</v>
      </c>
      <c r="I15" s="66">
        <v>510</v>
      </c>
      <c r="J15" s="66">
        <v>497</v>
      </c>
      <c r="K15" s="66">
        <f t="shared" si="1"/>
        <v>1007</v>
      </c>
      <c r="L15" s="62">
        <f t="shared" si="4"/>
        <v>0.07370809544722588</v>
      </c>
      <c r="N15" s="48" t="s">
        <v>22</v>
      </c>
      <c r="O15" s="66">
        <v>15</v>
      </c>
      <c r="P15" s="66">
        <v>50</v>
      </c>
      <c r="Q15" s="66">
        <f t="shared" si="2"/>
        <v>65</v>
      </c>
      <c r="R15" s="62">
        <f t="shared" si="5"/>
        <v>0.05757307351638618</v>
      </c>
    </row>
    <row r="16" spans="2:18" ht="12.75">
      <c r="B16" s="48" t="s">
        <v>23</v>
      </c>
      <c r="C16" s="64">
        <v>410</v>
      </c>
      <c r="D16" s="64">
        <v>498</v>
      </c>
      <c r="E16" s="64">
        <f t="shared" si="0"/>
        <v>908</v>
      </c>
      <c r="F16" s="62">
        <f t="shared" si="3"/>
        <v>0.061384532179556514</v>
      </c>
      <c r="H16" s="48" t="s">
        <v>23</v>
      </c>
      <c r="I16" s="66">
        <v>400</v>
      </c>
      <c r="J16" s="66">
        <v>454</v>
      </c>
      <c r="K16" s="66">
        <f t="shared" si="1"/>
        <v>854</v>
      </c>
      <c r="L16" s="62">
        <f t="shared" si="4"/>
        <v>0.06250914946567121</v>
      </c>
      <c r="N16" s="48" t="s">
        <v>23</v>
      </c>
      <c r="O16" s="66">
        <v>10</v>
      </c>
      <c r="P16" s="66">
        <v>44</v>
      </c>
      <c r="Q16" s="66">
        <f t="shared" si="2"/>
        <v>54</v>
      </c>
      <c r="R16" s="62">
        <f t="shared" si="5"/>
        <v>0.047829937998228524</v>
      </c>
    </row>
    <row r="17" spans="2:18" ht="12.75">
      <c r="B17" s="48" t="s">
        <v>24</v>
      </c>
      <c r="C17" s="64">
        <v>453</v>
      </c>
      <c r="D17" s="64">
        <v>535</v>
      </c>
      <c r="E17" s="64">
        <f t="shared" si="0"/>
        <v>988</v>
      </c>
      <c r="F17" s="62">
        <f t="shared" si="3"/>
        <v>0.06679286100594917</v>
      </c>
      <c r="H17" s="48" t="s">
        <v>24</v>
      </c>
      <c r="I17" s="66">
        <v>450</v>
      </c>
      <c r="J17" s="66">
        <v>520</v>
      </c>
      <c r="K17" s="66">
        <f t="shared" si="1"/>
        <v>970</v>
      </c>
      <c r="L17" s="62">
        <f t="shared" si="4"/>
        <v>0.07099985360854925</v>
      </c>
      <c r="N17" s="48" t="s">
        <v>24</v>
      </c>
      <c r="O17" s="66">
        <v>3</v>
      </c>
      <c r="P17" s="66">
        <v>15</v>
      </c>
      <c r="Q17" s="66">
        <f t="shared" si="2"/>
        <v>18</v>
      </c>
      <c r="R17" s="62">
        <f t="shared" si="5"/>
        <v>0.015943312666076175</v>
      </c>
    </row>
    <row r="18" spans="2:18" ht="12.75">
      <c r="B18" s="48" t="s">
        <v>25</v>
      </c>
      <c r="C18" s="64">
        <v>414</v>
      </c>
      <c r="D18" s="64">
        <v>491</v>
      </c>
      <c r="E18" s="64">
        <f t="shared" si="0"/>
        <v>905</v>
      </c>
      <c r="F18" s="62">
        <f t="shared" si="3"/>
        <v>0.061181719848566796</v>
      </c>
      <c r="H18" s="48" t="s">
        <v>25</v>
      </c>
      <c r="I18" s="66">
        <v>410</v>
      </c>
      <c r="J18" s="66">
        <v>486</v>
      </c>
      <c r="K18" s="66">
        <f t="shared" si="1"/>
        <v>896</v>
      </c>
      <c r="L18" s="62">
        <f t="shared" si="4"/>
        <v>0.06558336993119601</v>
      </c>
      <c r="N18" s="48" t="s">
        <v>25</v>
      </c>
      <c r="O18" s="66">
        <v>4</v>
      </c>
      <c r="P18" s="66">
        <v>5</v>
      </c>
      <c r="Q18" s="66">
        <f t="shared" si="2"/>
        <v>9</v>
      </c>
      <c r="R18" s="62">
        <f t="shared" si="5"/>
        <v>0.007971656333038087</v>
      </c>
    </row>
    <row r="19" spans="2:18" ht="12.75">
      <c r="B19" s="48" t="s">
        <v>36</v>
      </c>
      <c r="C19" s="64">
        <v>422</v>
      </c>
      <c r="D19" s="64">
        <v>452</v>
      </c>
      <c r="E19" s="64">
        <f t="shared" si="0"/>
        <v>874</v>
      </c>
      <c r="F19" s="62">
        <f t="shared" si="3"/>
        <v>0.059085992428339645</v>
      </c>
      <c r="H19" s="48" t="s">
        <v>36</v>
      </c>
      <c r="I19" s="66">
        <v>420</v>
      </c>
      <c r="J19" s="66">
        <v>448</v>
      </c>
      <c r="K19" s="66">
        <f t="shared" si="1"/>
        <v>868</v>
      </c>
      <c r="L19" s="62">
        <f t="shared" si="4"/>
        <v>0.06353388962084615</v>
      </c>
      <c r="N19" s="48" t="s">
        <v>36</v>
      </c>
      <c r="O19" s="66">
        <v>2</v>
      </c>
      <c r="P19" s="66">
        <v>4</v>
      </c>
      <c r="Q19" s="66">
        <f t="shared" si="2"/>
        <v>6</v>
      </c>
      <c r="R19" s="62">
        <f t="shared" si="5"/>
        <v>0.005314437555358724</v>
      </c>
    </row>
    <row r="20" spans="2:18" ht="12.75">
      <c r="B20" s="48" t="s">
        <v>26</v>
      </c>
      <c r="C20" s="64">
        <v>258</v>
      </c>
      <c r="D20" s="64">
        <v>336</v>
      </c>
      <c r="E20" s="64">
        <f t="shared" si="0"/>
        <v>594</v>
      </c>
      <c r="F20" s="62">
        <f t="shared" si="3"/>
        <v>0.04015684153596539</v>
      </c>
      <c r="H20" s="48" t="s">
        <v>26</v>
      </c>
      <c r="I20" s="66">
        <v>257</v>
      </c>
      <c r="J20" s="66">
        <v>334</v>
      </c>
      <c r="K20" s="66">
        <f t="shared" si="1"/>
        <v>591</v>
      </c>
      <c r="L20" s="62">
        <f t="shared" si="4"/>
        <v>0.043258673693456304</v>
      </c>
      <c r="N20" s="48" t="s">
        <v>26</v>
      </c>
      <c r="O20" s="66">
        <v>1</v>
      </c>
      <c r="P20" s="66">
        <v>2</v>
      </c>
      <c r="Q20" s="66">
        <f t="shared" si="2"/>
        <v>3</v>
      </c>
      <c r="R20" s="62">
        <f t="shared" si="5"/>
        <v>0.002657218777679362</v>
      </c>
    </row>
    <row r="21" spans="2:18" ht="12.75">
      <c r="B21" s="48" t="s">
        <v>27</v>
      </c>
      <c r="C21" s="64">
        <v>161</v>
      </c>
      <c r="D21" s="64">
        <v>206</v>
      </c>
      <c r="E21" s="64">
        <f t="shared" si="0"/>
        <v>367</v>
      </c>
      <c r="F21" s="62">
        <f t="shared" si="3"/>
        <v>0.024810708491076257</v>
      </c>
      <c r="H21" s="48" t="s">
        <v>27</v>
      </c>
      <c r="I21" s="66">
        <v>159</v>
      </c>
      <c r="J21" s="66">
        <v>206</v>
      </c>
      <c r="K21" s="66">
        <f t="shared" si="1"/>
        <v>365</v>
      </c>
      <c r="L21" s="62">
        <f t="shared" si="4"/>
        <v>0.026716439759918022</v>
      </c>
      <c r="N21" s="48" t="s">
        <v>27</v>
      </c>
      <c r="O21" s="66">
        <v>2</v>
      </c>
      <c r="P21" s="66">
        <v>0</v>
      </c>
      <c r="Q21" s="66">
        <f t="shared" si="2"/>
        <v>2</v>
      </c>
      <c r="R21" s="62">
        <f t="shared" si="5"/>
        <v>0.001771479185119575</v>
      </c>
    </row>
    <row r="22" spans="2:18" ht="12.75">
      <c r="B22" s="48" t="s">
        <v>28</v>
      </c>
      <c r="C22" s="64">
        <v>45</v>
      </c>
      <c r="D22" s="64">
        <v>126</v>
      </c>
      <c r="E22" s="64">
        <f t="shared" si="0"/>
        <v>171</v>
      </c>
      <c r="F22" s="62">
        <f t="shared" si="3"/>
        <v>0.011560302866414279</v>
      </c>
      <c r="H22" s="48" t="s">
        <v>28</v>
      </c>
      <c r="I22" s="66">
        <v>45</v>
      </c>
      <c r="J22" s="66">
        <v>126</v>
      </c>
      <c r="K22" s="66">
        <f t="shared" si="1"/>
        <v>171</v>
      </c>
      <c r="L22" s="62">
        <f t="shared" si="4"/>
        <v>0.012516469038208168</v>
      </c>
      <c r="N22" s="48" t="s">
        <v>28</v>
      </c>
      <c r="O22" s="66">
        <v>0</v>
      </c>
      <c r="P22" s="66">
        <v>0</v>
      </c>
      <c r="Q22" s="66">
        <f t="shared" si="2"/>
        <v>0</v>
      </c>
      <c r="R22" s="62">
        <f t="shared" si="5"/>
        <v>0</v>
      </c>
    </row>
    <row r="23" spans="2:18" ht="12.75">
      <c r="B23" s="48" t="s">
        <v>29</v>
      </c>
      <c r="C23" s="64">
        <v>8</v>
      </c>
      <c r="D23" s="64">
        <v>38</v>
      </c>
      <c r="E23" s="64">
        <f t="shared" si="0"/>
        <v>46</v>
      </c>
      <c r="F23" s="62">
        <f t="shared" si="3"/>
        <v>0.0031097890751757705</v>
      </c>
      <c r="H23" s="48" t="s">
        <v>29</v>
      </c>
      <c r="I23" s="66">
        <v>8</v>
      </c>
      <c r="J23" s="66">
        <v>38</v>
      </c>
      <c r="K23" s="66">
        <f t="shared" si="1"/>
        <v>46</v>
      </c>
      <c r="L23" s="62">
        <f t="shared" si="4"/>
        <v>0.003367003367003367</v>
      </c>
      <c r="N23" s="48" t="s">
        <v>29</v>
      </c>
      <c r="O23" s="66">
        <v>0</v>
      </c>
      <c r="P23" s="66">
        <v>0</v>
      </c>
      <c r="Q23" s="66">
        <f t="shared" si="2"/>
        <v>0</v>
      </c>
      <c r="R23" s="62">
        <f t="shared" si="5"/>
        <v>0</v>
      </c>
    </row>
    <row r="24" spans="2:18" ht="12.75">
      <c r="B24" s="49" t="s">
        <v>10</v>
      </c>
      <c r="C24" s="65">
        <v>7197</v>
      </c>
      <c r="D24" s="65">
        <v>7595</v>
      </c>
      <c r="E24" s="65">
        <f t="shared" si="0"/>
        <v>14792</v>
      </c>
      <c r="F24" s="63">
        <f t="shared" si="3"/>
        <v>1</v>
      </c>
      <c r="H24" s="49" t="s">
        <v>10</v>
      </c>
      <c r="I24" s="67">
        <v>6655</v>
      </c>
      <c r="J24" s="67">
        <v>7007</v>
      </c>
      <c r="K24" s="67">
        <f t="shared" si="1"/>
        <v>13662</v>
      </c>
      <c r="L24" s="63">
        <f t="shared" si="4"/>
        <v>1</v>
      </c>
      <c r="N24" s="49" t="s">
        <v>10</v>
      </c>
      <c r="O24" s="67">
        <v>542</v>
      </c>
      <c r="P24" s="67">
        <v>587</v>
      </c>
      <c r="Q24" s="67">
        <f>(O24+P24)</f>
        <v>1129</v>
      </c>
      <c r="R24" s="63">
        <f t="shared" si="5"/>
        <v>1</v>
      </c>
    </row>
  </sheetData>
  <sheetProtection/>
  <mergeCells count="3">
    <mergeCell ref="B2:F2"/>
    <mergeCell ref="H2:L2"/>
    <mergeCell ref="N2:R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L19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5.7109375" style="1" customWidth="1"/>
    <col min="2" max="2" width="22.7109375" style="1" customWidth="1"/>
    <col min="3" max="4" width="9.7109375" style="1" customWidth="1"/>
    <col min="5" max="6" width="9.140625" style="1" customWidth="1"/>
    <col min="7" max="7" width="22.7109375" style="1" customWidth="1"/>
    <col min="8" max="11" width="9.140625" style="1" customWidth="1"/>
    <col min="12" max="12" width="21.8515625" style="1" customWidth="1"/>
    <col min="13" max="13" width="11.421875" style="1" customWidth="1"/>
    <col min="14" max="14" width="11.7109375" style="1" customWidth="1"/>
    <col min="15" max="16384" width="9.140625" style="1" customWidth="1"/>
  </cols>
  <sheetData>
    <row r="1" spans="1:7" ht="22.5" customHeight="1">
      <c r="A1" s="5"/>
      <c r="B1" s="5"/>
      <c r="C1" s="5"/>
      <c r="D1" s="5"/>
      <c r="E1" s="5"/>
      <c r="F1" s="5"/>
      <c r="G1" s="5"/>
    </row>
    <row r="2" spans="2:4" ht="42.75" customHeight="1">
      <c r="B2" s="59" t="s">
        <v>70</v>
      </c>
      <c r="C2" s="60"/>
      <c r="D2" s="61"/>
    </row>
    <row r="3" spans="2:12" ht="15" customHeight="1">
      <c r="B3" s="8" t="s">
        <v>30</v>
      </c>
      <c r="C3" s="9" t="s">
        <v>31</v>
      </c>
      <c r="D3" s="9" t="s">
        <v>11</v>
      </c>
      <c r="L3" s="7"/>
    </row>
    <row r="4" spans="2:4" ht="15" customHeight="1">
      <c r="B4" s="12">
        <v>1</v>
      </c>
      <c r="C4" s="10">
        <v>2362</v>
      </c>
      <c r="D4" s="4">
        <v>0.34488498789346245</v>
      </c>
    </row>
    <row r="5" spans="2:12" ht="15" customHeight="1">
      <c r="B5" s="12">
        <v>2</v>
      </c>
      <c r="C5" s="10">
        <v>2141</v>
      </c>
      <c r="D5" s="4">
        <v>0.312046004842615</v>
      </c>
      <c r="L5" s="6"/>
    </row>
    <row r="6" spans="2:4" ht="15" customHeight="1">
      <c r="B6" s="12">
        <v>3</v>
      </c>
      <c r="C6" s="10">
        <v>1208</v>
      </c>
      <c r="D6" s="4">
        <v>0.19415859564164648</v>
      </c>
    </row>
    <row r="7" spans="2:4" ht="15" customHeight="1">
      <c r="B7" s="12">
        <v>4</v>
      </c>
      <c r="C7" s="10">
        <v>744</v>
      </c>
      <c r="D7" s="4">
        <v>0.11395278450363196</v>
      </c>
    </row>
    <row r="8" spans="2:4" ht="15" customHeight="1">
      <c r="B8" s="12">
        <v>5</v>
      </c>
      <c r="C8" s="10">
        <v>181</v>
      </c>
      <c r="D8" s="4">
        <v>0.026937046004842615</v>
      </c>
    </row>
    <row r="9" spans="2:4" ht="15" customHeight="1">
      <c r="B9" s="12" t="s">
        <v>32</v>
      </c>
      <c r="C9" s="2">
        <v>61</v>
      </c>
      <c r="D9" s="4">
        <v>0.008020581113801453</v>
      </c>
    </row>
    <row r="10" spans="2:4" ht="15" customHeight="1">
      <c r="B10" s="11" t="s">
        <v>10</v>
      </c>
      <c r="C10" s="3">
        <f>SUM(C4:C9)</f>
        <v>6697</v>
      </c>
      <c r="D10" s="13">
        <v>1</v>
      </c>
    </row>
    <row r="18" spans="2:5" ht="12.75">
      <c r="B18" s="24"/>
      <c r="C18" s="24"/>
      <c r="D18"/>
      <c r="E18"/>
    </row>
    <row r="19" spans="2:5" ht="12.75">
      <c r="B19" s="24"/>
      <c r="C19" s="24"/>
      <c r="D19"/>
      <c r="E19"/>
    </row>
  </sheetData>
  <mergeCells count="1">
    <mergeCell ref="B2:D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imageolidata</dc:creator>
  <cp:keywords/>
  <dc:description/>
  <cp:lastModifiedBy>llambertini</cp:lastModifiedBy>
  <cp:lastPrinted>2014-04-28T09:41:03Z</cp:lastPrinted>
  <dcterms:created xsi:type="dcterms:W3CDTF">2009-03-18T09:15:11Z</dcterms:created>
  <dcterms:modified xsi:type="dcterms:W3CDTF">2017-06-08T15:11:30Z</dcterms:modified>
  <cp:category/>
  <cp:version/>
  <cp:contentType/>
  <cp:contentStatus/>
</cp:coreProperties>
</file>